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25 debv\Censo Escolar\Final\2025\Formularios\"/>
    </mc:Choice>
  </mc:AlternateContent>
  <xr:revisionPtr revIDLastSave="0" documentId="13_ncr:1_{B3606B83-FBFD-4420-B2C4-7363F152F475}" xr6:coauthVersionLast="47" xr6:coauthVersionMax="47" xr10:uidLastSave="{00000000-0000-0000-0000-000000000000}"/>
  <workbookProtection workbookAlgorithmName="SHA-512" workbookHashValue="E+eWsG72lJ6Dj3v0WT4EE562fZypfXN1V/LbB1pExl0cmaOdp1dP8aueldXb09Bp63PQsd0U5rnt6M7rzPnszA==" workbookSaltValue="g52e5fawPBRJWob2LdQyZw==" workbookSpinCount="100000" lockStructure="1"/>
  <bookViews>
    <workbookView xWindow="11280" yWindow="180" windowWidth="17505" windowHeight="14955" tabRatio="745" firstSheet="2" activeTab="2" xr2:uid="{00000000-000D-0000-FFFF-FFFF00000000}"/>
  </bookViews>
  <sheets>
    <sheet name="ubicacion (2)" sheetId="51" state="hidden" r:id="rId1"/>
    <sheet name="Códigos Portada" sheetId="27" state="hidden" r:id="rId2"/>
    <sheet name="Portada" sheetId="50" r:id="rId3"/>
    <sheet name="Cuadro 1" sheetId="44" r:id="rId4"/>
    <sheet name="Cuadro 2" sheetId="54" r:id="rId5"/>
    <sheet name="Cuadro 3" sheetId="58" r:id="rId6"/>
    <sheet name="Cuadro 4" sheetId="57" r:id="rId7"/>
    <sheet name="Cuadro 5" sheetId="56" r:id="rId8"/>
  </sheets>
  <definedNames>
    <definedName name="_xlnm._FilterDatabase" localSheetId="1" hidden="1">'Códigos Portada'!$A$2:$U$30</definedName>
    <definedName name="_xlnm.Print_Area" localSheetId="3">'Cuadro 1'!$B$1:$K$19</definedName>
    <definedName name="_xlnm.Print_Area" localSheetId="4">'Cuadro 2'!$B$1:$E$34</definedName>
    <definedName name="_xlnm.Print_Area" localSheetId="5">'Cuadro 3'!$B$1:$G$36</definedName>
    <definedName name="_xlnm.Print_Area" localSheetId="6">'Cuadro 4'!$B$1:$J$36</definedName>
    <definedName name="_xlnm.Print_Area" localSheetId="7">'Cuadro 5'!$B$1:$I$40</definedName>
    <definedName name="_xlnm.Print_Area" localSheetId="2">Portada!$B$1:$E$27</definedName>
    <definedName name="datos">'Códigos Portada'!$A$3:$U$30</definedName>
    <definedName name="Final" localSheetId="4">('Cuadro 2'!A1048566+'Cuadro 2'!A1048567+'Cuadro 2'!A1048569)-('Cuadro 2'!A1048571+'Cuadro 2'!A1048573+'Cuadro 2'!A1048575)</definedName>
    <definedName name="OLE_LINK2" localSheetId="4">'Cuadro 2'!$B$4</definedName>
    <definedName name="prov">'ubicacion (2)'!$A$2:$B$493</definedName>
    <definedName name="prov1">'ubicacion (2)'!$D$2:$E$493</definedName>
    <definedName name="SINO">'Cuadro 3'!$G$2:$G$3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50" l="1"/>
  <c r="C21" i="50"/>
  <c r="C20" i="50"/>
  <c r="C19" i="50"/>
  <c r="C17" i="50"/>
  <c r="C16" i="50"/>
  <c r="C15" i="50"/>
  <c r="C14" i="50"/>
  <c r="C11" i="50"/>
  <c r="C10" i="50"/>
  <c r="C13" i="50" l="1"/>
  <c r="C8" i="54" l="1"/>
  <c r="E8" i="58"/>
  <c r="D30" i="58" l="1"/>
  <c r="D29" i="58"/>
  <c r="F28" i="58"/>
  <c r="E28" i="58"/>
  <c r="D19" i="58"/>
  <c r="D18" i="58"/>
  <c r="D17" i="58"/>
  <c r="D16" i="58"/>
  <c r="C11" i="58"/>
  <c r="F10" i="58"/>
  <c r="E10" i="58"/>
  <c r="D10" i="58"/>
  <c r="D11" i="58" s="1"/>
  <c r="G11" i="58" s="1"/>
  <c r="C8" i="58"/>
  <c r="D28" i="58" l="1"/>
  <c r="E20" i="54"/>
  <c r="D20" i="54"/>
  <c r="C22" i="54"/>
  <c r="C21" i="54"/>
  <c r="C23" i="54"/>
  <c r="F24" i="57" l="1"/>
  <c r="J24" i="57" s="1"/>
  <c r="F23" i="57"/>
  <c r="J23" i="57" s="1"/>
  <c r="F22" i="57"/>
  <c r="J22" i="57" s="1"/>
  <c r="F21" i="57"/>
  <c r="I21" i="57" s="1"/>
  <c r="F20" i="57"/>
  <c r="J20" i="57" s="1"/>
  <c r="F19" i="57"/>
  <c r="J19" i="57" s="1"/>
  <c r="F18" i="57"/>
  <c r="J18" i="57" s="1"/>
  <c r="F17" i="57"/>
  <c r="I17" i="57" s="1"/>
  <c r="F16" i="57"/>
  <c r="J16" i="57" s="1"/>
  <c r="F15" i="57"/>
  <c r="I15" i="57" s="1"/>
  <c r="F14" i="57"/>
  <c r="J14" i="57" s="1"/>
  <c r="F13" i="57"/>
  <c r="J13" i="57" s="1"/>
  <c r="F12" i="57"/>
  <c r="J12" i="57" s="1"/>
  <c r="F11" i="57"/>
  <c r="I11" i="57" s="1"/>
  <c r="F10" i="57"/>
  <c r="J10" i="57" s="1"/>
  <c r="J17" i="57" l="1"/>
  <c r="I10" i="57"/>
  <c r="I14" i="57"/>
  <c r="I20" i="57"/>
  <c r="J21" i="57"/>
  <c r="I19" i="57"/>
  <c r="J15" i="57"/>
  <c r="J11" i="57"/>
  <c r="I23" i="57"/>
  <c r="I16" i="57"/>
  <c r="I13" i="57"/>
  <c r="I24" i="57"/>
  <c r="I12" i="57"/>
  <c r="I18" i="57"/>
  <c r="I22" i="57"/>
  <c r="D30" i="57" l="1"/>
  <c r="D29" i="57"/>
  <c r="D28" i="57"/>
  <c r="I29" i="56"/>
  <c r="I8" i="56" s="1"/>
  <c r="H29" i="56"/>
  <c r="H8" i="56" s="1"/>
  <c r="G29" i="56"/>
  <c r="G8" i="56" s="1"/>
  <c r="F29" i="56"/>
  <c r="F8" i="56" s="1"/>
  <c r="E29" i="56"/>
  <c r="E8" i="56" s="1"/>
  <c r="C6" i="54" l="1"/>
  <c r="C25" i="54"/>
  <c r="C24" i="54"/>
  <c r="C20" i="54" l="1"/>
  <c r="C13" i="54"/>
  <c r="C28" i="54" l="1"/>
  <c r="C27" i="54"/>
  <c r="E26" i="54"/>
  <c r="D26" i="54"/>
  <c r="C19" i="54"/>
  <c r="C18" i="54"/>
  <c r="C17" i="54"/>
  <c r="E16" i="54"/>
  <c r="D16" i="54"/>
  <c r="D10" i="54" s="1"/>
  <c r="C15" i="54"/>
  <c r="C14" i="54"/>
  <c r="C12" i="54"/>
  <c r="C11" i="54"/>
  <c r="C9" i="54"/>
  <c r="C7" i="54"/>
  <c r="E5" i="54"/>
  <c r="D5" i="54"/>
  <c r="C5" i="54" l="1"/>
  <c r="C16" i="54"/>
  <c r="C10" i="54" s="1"/>
  <c r="C26" i="54"/>
  <c r="E10" i="54"/>
  <c r="C7" i="50" l="1"/>
  <c r="C8" i="50"/>
  <c r="E7" i="50" l="1"/>
  <c r="K12" i="44"/>
  <c r="J12" i="44"/>
  <c r="H12" i="44"/>
  <c r="G12" i="44"/>
  <c r="I12" i="44" l="1"/>
  <c r="F12" i="44"/>
  <c r="E11" i="44"/>
  <c r="D11" i="44"/>
  <c r="E10" i="44"/>
  <c r="D10" i="44"/>
  <c r="E9" i="44"/>
  <c r="D9" i="44"/>
  <c r="E8" i="44"/>
  <c r="D8" i="44"/>
  <c r="E7" i="44"/>
  <c r="D7" i="44"/>
  <c r="E6" i="44"/>
  <c r="D6" i="44"/>
  <c r="I11" i="44"/>
  <c r="F11" i="44"/>
  <c r="I10" i="44"/>
  <c r="F10" i="44"/>
  <c r="I9" i="44"/>
  <c r="F9" i="44"/>
  <c r="I8" i="44"/>
  <c r="F8" i="44"/>
  <c r="I7" i="44"/>
  <c r="F7" i="44"/>
  <c r="I6" i="44"/>
  <c r="F6" i="44"/>
  <c r="C7" i="44" l="1"/>
  <c r="C11" i="44"/>
  <c r="C9" i="44"/>
  <c r="C10" i="44"/>
  <c r="C6" i="44"/>
  <c r="C8" i="44"/>
  <c r="E12" i="44"/>
  <c r="D12" i="44"/>
  <c r="C12" i="44" l="1"/>
</calcChain>
</file>

<file path=xl/sharedStrings.xml><?xml version="1.0" encoding="utf-8"?>
<sst xmlns="http://schemas.openxmlformats.org/spreadsheetml/2006/main" count="1771" uniqueCount="1000">
  <si>
    <t>Total</t>
  </si>
  <si>
    <t>Código Secuencial:</t>
  </si>
  <si>
    <t>01</t>
  </si>
  <si>
    <t>02</t>
  </si>
  <si>
    <t>03</t>
  </si>
  <si>
    <t>04</t>
  </si>
  <si>
    <t>05</t>
  </si>
  <si>
    <t>06</t>
  </si>
  <si>
    <t>07</t>
  </si>
  <si>
    <t>08</t>
  </si>
  <si>
    <t>Circuito Escolar:</t>
  </si>
  <si>
    <t>CODINS</t>
  </si>
  <si>
    <t>CODIGO</t>
  </si>
  <si>
    <t>NOMBRE</t>
  </si>
  <si>
    <t>REGION</t>
  </si>
  <si>
    <t>PR</t>
  </si>
  <si>
    <t>CAN</t>
  </si>
  <si>
    <t>DIS</t>
  </si>
  <si>
    <t>PROVINCIA</t>
  </si>
  <si>
    <t>CANTON</t>
  </si>
  <si>
    <t>DISTRITO</t>
  </si>
  <si>
    <t>POBLADO</t>
  </si>
  <si>
    <t>DIRECTOR</t>
  </si>
  <si>
    <t>Dirección Regional:</t>
  </si>
  <si>
    <t>Código Presupuestario:</t>
  </si>
  <si>
    <t>Hombres</t>
  </si>
  <si>
    <t>Mujeres</t>
  </si>
  <si>
    <t>Institución:</t>
  </si>
  <si>
    <t>CAIPAD ANDREA JIMENEZ</t>
  </si>
  <si>
    <t>ALAJUELA</t>
  </si>
  <si>
    <t>CARTAGO</t>
  </si>
  <si>
    <t>CAIPAD PARAISO</t>
  </si>
  <si>
    <t>CAIPAD TURRIALBA</t>
  </si>
  <si>
    <t>TURRIALBA</t>
  </si>
  <si>
    <t>HEREDIA</t>
  </si>
  <si>
    <t>CAIPAD AYUMISANCA</t>
  </si>
  <si>
    <t>CAIPAD UPALA</t>
  </si>
  <si>
    <t>DESAMPARADOS</t>
  </si>
  <si>
    <t>CAIPAD APAMAR</t>
  </si>
  <si>
    <t>OCCIDENTE</t>
  </si>
  <si>
    <t>SAN CARLOS</t>
  </si>
  <si>
    <t>Modalidad A</t>
  </si>
  <si>
    <t>Modalidad B</t>
  </si>
  <si>
    <t>1.</t>
  </si>
  <si>
    <t>2.</t>
  </si>
  <si>
    <t>3.</t>
  </si>
  <si>
    <t>Definitivas</t>
  </si>
  <si>
    <t>Temporales</t>
  </si>
  <si>
    <t>4.</t>
  </si>
  <si>
    <t>Tipos de Violencia</t>
  </si>
  <si>
    <t>Verbal</t>
  </si>
  <si>
    <t>Física</t>
  </si>
  <si>
    <t>Escrita</t>
  </si>
  <si>
    <t>Robos</t>
  </si>
  <si>
    <t>Destrucción de Materiales</t>
  </si>
  <si>
    <t>1/ Personal Docente-Administrativo, Administrativo y de Servicio.</t>
  </si>
  <si>
    <t>2/ Por favor, especifique los otros tipos de violencia que se presentan en su institución.</t>
  </si>
  <si>
    <t>4813</t>
  </si>
  <si>
    <t>4814</t>
  </si>
  <si>
    <t>4815</t>
  </si>
  <si>
    <t>4817</t>
  </si>
  <si>
    <t>5091</t>
  </si>
  <si>
    <t>5094</t>
  </si>
  <si>
    <t>5095</t>
  </si>
  <si>
    <t>5096</t>
  </si>
  <si>
    <t>5097</t>
  </si>
  <si>
    <t>5099</t>
  </si>
  <si>
    <t>5269</t>
  </si>
  <si>
    <t>5270</t>
  </si>
  <si>
    <t>5272</t>
  </si>
  <si>
    <t>5274</t>
  </si>
  <si>
    <t>5357</t>
  </si>
  <si>
    <t>5434</t>
  </si>
  <si>
    <t>5437</t>
  </si>
  <si>
    <t>5438</t>
  </si>
  <si>
    <t>5439</t>
  </si>
  <si>
    <t>5440</t>
  </si>
  <si>
    <t>5447</t>
  </si>
  <si>
    <t>5448</t>
  </si>
  <si>
    <t>5497</t>
  </si>
  <si>
    <t>5509</t>
  </si>
  <si>
    <t>5541</t>
  </si>
  <si>
    <t>5719</t>
  </si>
  <si>
    <t>5900</t>
  </si>
  <si>
    <t>00397</t>
  </si>
  <si>
    <t>00349</t>
  </si>
  <si>
    <t>01899</t>
  </si>
  <si>
    <t>00416</t>
  </si>
  <si>
    <t>00487</t>
  </si>
  <si>
    <t>01711</t>
  </si>
  <si>
    <t>01185</t>
  </si>
  <si>
    <t>02411</t>
  </si>
  <si>
    <t>00593</t>
  </si>
  <si>
    <t>00831</t>
  </si>
  <si>
    <t>01938</t>
  </si>
  <si>
    <t>00307</t>
  </si>
  <si>
    <t>00634</t>
  </si>
  <si>
    <t>00796</t>
  </si>
  <si>
    <t>01254</t>
  </si>
  <si>
    <t>01660</t>
  </si>
  <si>
    <t>01419</t>
  </si>
  <si>
    <t>00830</t>
  </si>
  <si>
    <t>01035</t>
  </si>
  <si>
    <t>00825</t>
  </si>
  <si>
    <t>00808</t>
  </si>
  <si>
    <t>01728</t>
  </si>
  <si>
    <t>01659</t>
  </si>
  <si>
    <t>01184</t>
  </si>
  <si>
    <t>01864</t>
  </si>
  <si>
    <t>01658</t>
  </si>
  <si>
    <t>01712</t>
  </si>
  <si>
    <t>5508</t>
  </si>
  <si>
    <t>01657</t>
  </si>
  <si>
    <t>10</t>
  </si>
  <si>
    <t>CAIPAD ACIOSA</t>
  </si>
  <si>
    <t>CAIPAD ASOCIACION ATJALA</t>
  </si>
  <si>
    <t>CAIPAD APRIOPEDA</t>
  </si>
  <si>
    <t>CAIPAD EL SOL BRILLA PARA TODOS</t>
  </si>
  <si>
    <t>CAIPAD APRODISA</t>
  </si>
  <si>
    <t>CAIPAD ASCOPA</t>
  </si>
  <si>
    <t>CAIPAD ANPREMF</t>
  </si>
  <si>
    <t>CAIPAD FUNDACION AMOR Y ESPERANZA</t>
  </si>
  <si>
    <t>CAIPAD FUN. PRO. JO. PA. CE.</t>
  </si>
  <si>
    <t>CAIPAD FUNDACION SERVIO FLORES ARROYO</t>
  </si>
  <si>
    <t>CAIPAD ASOCIACION TALLER PROTEGIDO ALAJUELA</t>
  </si>
  <si>
    <t>CAIPAD ANAMPE</t>
  </si>
  <si>
    <t>CAIPAD CAJANE-ASOCIACION ABRIENDO CAMINO</t>
  </si>
  <si>
    <t>CAIPAD ASADIS</t>
  </si>
  <si>
    <t>CAIPAD FUNADIS</t>
  </si>
  <si>
    <t>CAIPAD ACOCONE</t>
  </si>
  <si>
    <t>CAIPAD ASOPAFAM</t>
  </si>
  <si>
    <t>CAIPAD ACOPECONE</t>
  </si>
  <si>
    <t>CAIPAD APNAE</t>
  </si>
  <si>
    <t>OBSERVACIONES/COMENTARIOS:</t>
  </si>
  <si>
    <t>SUBVENCIONADA</t>
  </si>
  <si>
    <t>5.</t>
  </si>
  <si>
    <t>Suspensiones por agresión que se registraron en el presente curso lectivo:</t>
  </si>
  <si>
    <t>6.</t>
  </si>
  <si>
    <t>7.</t>
  </si>
  <si>
    <t>CAIPAD ACEFOPAVAS</t>
  </si>
  <si>
    <t>¿Cantidad de armas blancas decomisadas?</t>
  </si>
  <si>
    <t>¿Cantidad de armas de fuego decomisadas?</t>
  </si>
  <si>
    <t>MOVIMIENTOS DE MATRÍCULA</t>
  </si>
  <si>
    <t>¿Cantidad de estudiantes encontrados con arma blanca?</t>
  </si>
  <si>
    <t>¿Cantidad de estudiantes encontrados con arma de fuego?</t>
  </si>
  <si>
    <t>pcd</t>
  </si>
  <si>
    <t>SAN JOSE CENTRAL</t>
  </si>
  <si>
    <t>SAN JOSE NORTE</t>
  </si>
  <si>
    <t>PEREZ ZELEDON</t>
  </si>
  <si>
    <t>ZONA NORTE-NORTE</t>
  </si>
  <si>
    <t>BARRIO LOS ANGELES</t>
  </si>
  <si>
    <t>EL SOCORRO</t>
  </si>
  <si>
    <t>TEJAR</t>
  </si>
  <si>
    <t>ZARCERO</t>
  </si>
  <si>
    <t>LA GUARIA</t>
  </si>
  <si>
    <t>BARRIO LOYOLA</t>
  </si>
  <si>
    <t>ATENAS CENTRO</t>
  </si>
  <si>
    <t>BARRIO EL CARMEN</t>
  </si>
  <si>
    <t>LLANOS SANTA LUCIA</t>
  </si>
  <si>
    <t>SAN JUAN TIBAS</t>
  </si>
  <si>
    <t>EL CARMEN</t>
  </si>
  <si>
    <t>GRAVILIAS</t>
  </si>
  <si>
    <t>DON BOSCO</t>
  </si>
  <si>
    <t>FATIMA ALAJUELA</t>
  </si>
  <si>
    <t>EL CARMEN CENTRO</t>
  </si>
  <si>
    <t>SAN VICENTE</t>
  </si>
  <si>
    <t>PASO ANCHO</t>
  </si>
  <si>
    <t>LA CABAÑA</t>
  </si>
  <si>
    <t>GUADALUPE</t>
  </si>
  <si>
    <t>GUADALUPE CENTRO</t>
  </si>
  <si>
    <t>VILLA LIGIA</t>
  </si>
  <si>
    <t>LA VALENCIA</t>
  </si>
  <si>
    <t>SAN PABLO HEREDIA</t>
  </si>
  <si>
    <t>COCOLILAS</t>
  </si>
  <si>
    <t>14</t>
  </si>
  <si>
    <t>Ubicación (PR/CA/DI):</t>
  </si>
  <si>
    <t>CUADRO 2</t>
  </si>
  <si>
    <t>CUADRO 1</t>
  </si>
  <si>
    <t>MONSERRAT ARAYA ALVARADO</t>
  </si>
  <si>
    <t>ROSELEN ZAMORA RODRIGUEZ</t>
  </si>
  <si>
    <t>CASOS DE VIOLENCIA INTRAFAMILIAR Y EXTRAFAMILIAR</t>
  </si>
  <si>
    <t>Violencia Intrafamiliar</t>
  </si>
  <si>
    <t>Sexual</t>
  </si>
  <si>
    <t>Negligencia</t>
  </si>
  <si>
    <t>Violencia Extrafamiliar</t>
  </si>
  <si>
    <t>Violación sexual</t>
  </si>
  <si>
    <t>Abuso sexual</t>
  </si>
  <si>
    <t>Relación impropia</t>
  </si>
  <si>
    <t>Explotación sexual comercial</t>
  </si>
  <si>
    <t>Trata de personas</t>
  </si>
  <si>
    <t>Laboral</t>
  </si>
  <si>
    <t>Tráfico</t>
  </si>
  <si>
    <t>Violencia en el Noviazgo</t>
  </si>
  <si>
    <t>DATOS SOBRE OTROS TIPOS DE VIOLENCIA</t>
  </si>
  <si>
    <t>Sí</t>
  </si>
  <si>
    <t>Responda sí o no.</t>
  </si>
  <si>
    <t>¿Cuenta el centro educativo con Grupo de Convivencia?</t>
  </si>
  <si>
    <t>¿Se están acatando en el centro educativo los protocolos de actuación ante situaciones de violencia?</t>
  </si>
  <si>
    <t>Cantidad de Casos</t>
  </si>
  <si>
    <t>Cantidad de estudiantes involucrados</t>
  </si>
  <si>
    <t>8.</t>
  </si>
  <si>
    <t>¿Cantidad de estudiantes encontrados con arma contusa?</t>
  </si>
  <si>
    <t>9.</t>
  </si>
  <si>
    <t>¿Cantidad de estudiantes encontrados con arma hechiza?</t>
  </si>
  <si>
    <t>10.</t>
  </si>
  <si>
    <t>11.</t>
  </si>
  <si>
    <t>12.</t>
  </si>
  <si>
    <t>¿Cantidad de armas contusas decomisadas?</t>
  </si>
  <si>
    <t>13.</t>
  </si>
  <si>
    <t>¿Cantidad de armas hechizas decomisadas?</t>
  </si>
  <si>
    <t>Suspensiones.</t>
  </si>
  <si>
    <t>14.</t>
  </si>
  <si>
    <t>15.</t>
  </si>
  <si>
    <t>Entre estudiantes</t>
  </si>
  <si>
    <t>De estudiantes a docentes</t>
  </si>
  <si>
    <t>De docentes a estudiantes</t>
  </si>
  <si>
    <t>Psicológica</t>
  </si>
  <si>
    <t>Acoso Sexual y Hostigamiento Sexual</t>
  </si>
  <si>
    <t>Discriminación por xenofobia</t>
  </si>
  <si>
    <t>Discriminación racial</t>
  </si>
  <si>
    <t>Discriminación por orientación sexual</t>
  </si>
  <si>
    <t>Reporte la cantidad de casos en que se han implementado los siguientes protocolos en el Centro Educativo.  Además, indique la cantidad de estudiantes involucrados en los casos mencionados.</t>
  </si>
  <si>
    <t>16.</t>
  </si>
  <si>
    <t>a.</t>
  </si>
  <si>
    <t>b.</t>
  </si>
  <si>
    <t>c.</t>
  </si>
  <si>
    <t>Protocolo de:</t>
  </si>
  <si>
    <t>ALAJUELA / ALAJUELA / ALAJUELA</t>
  </si>
  <si>
    <t>CARTAGO / CARTAGO / ORIENTAL</t>
  </si>
  <si>
    <t>HEREDIA / HEREDIA / HEREDIA</t>
  </si>
  <si>
    <t>GUANACASTE / LIBERIA / LIBERIA</t>
  </si>
  <si>
    <t>PUNTARENAS / PUNTARENAS / PUNTARENAS</t>
  </si>
  <si>
    <t>HEREDIA / BARVA / BARVA</t>
  </si>
  <si>
    <t>GUANACASTE / NICOYA / NICOYA</t>
  </si>
  <si>
    <t>ALAJUELA / GRECIA / GRECIA</t>
  </si>
  <si>
    <t>HEREDIA / SANTO DOMINGO / SANTO DOMINGO</t>
  </si>
  <si>
    <t>GUANACASTE / SANTA CRUZ / SANTA CRUZ</t>
  </si>
  <si>
    <t>PUNTARENAS / BUENOS AIRES / BUENOS AIRES</t>
  </si>
  <si>
    <t>LIMON / SIQUIRRES / SIQUIRRES</t>
  </si>
  <si>
    <t>ALAJUELA / SAN MATEO / SAN MATEO</t>
  </si>
  <si>
    <t>GUANACASTE / BAGACES / BAGACES</t>
  </si>
  <si>
    <t>PUNTARENAS / MONTES DE ORO / MIRAMAR</t>
  </si>
  <si>
    <t>LIMON / TALAMANCA / BRATSI</t>
  </si>
  <si>
    <t>ALAJUELA / ATENAS / ATENAS</t>
  </si>
  <si>
    <t>CARTAGO / TURRIALBA / TURRIALBA</t>
  </si>
  <si>
    <t>HEREDIA / SAN RAFAEL / SAN RAFAEL</t>
  </si>
  <si>
    <t>GUANACASTE / CARRILLO / FILADELFIA</t>
  </si>
  <si>
    <t>LIMON / MATINA / MATINA</t>
  </si>
  <si>
    <t>ALAJUELA / NARANJO / NARANJO</t>
  </si>
  <si>
    <t>CARTAGO / ALVARADO / PACAYAS</t>
  </si>
  <si>
    <t>HEREDIA / SAN ISIDRO / SAN ISIDRO</t>
  </si>
  <si>
    <t>GUANACASTE / CAÑAS / CAÑAS</t>
  </si>
  <si>
    <t>ALAJUELA / PALMARES / PALMARES</t>
  </si>
  <si>
    <t>CARTAGO / OREAMUNO / SAN RAFAEL</t>
  </si>
  <si>
    <t>GUANACASTE / ABANGARES / LAS JUNTAS</t>
  </si>
  <si>
    <t>PUNTARENAS / GOLFITO / GOLFITO</t>
  </si>
  <si>
    <t>PUNTARENAS / COTO BRUS / SAN VITO</t>
  </si>
  <si>
    <t>ALAJUELA / OROTINA / OROTINA</t>
  </si>
  <si>
    <t>HEREDIA / SAN PABLO / SAN PABLO</t>
  </si>
  <si>
    <t>GUANACASTE / NANDAYURE / CARMONA</t>
  </si>
  <si>
    <t>PUNTARENAS / PARRITA / PARRITA</t>
  </si>
  <si>
    <t>ALAJUELA / SAN CARLOS / QUESADA</t>
  </si>
  <si>
    <t>GUANACASTE / LA CRUZ / LA CRUZ</t>
  </si>
  <si>
    <t>PUNTARENAS / CORREDORES / CORREDOR</t>
  </si>
  <si>
    <t>ALAJUELA / ZARCERO / ZARCERO</t>
  </si>
  <si>
    <t>GUANACASTE / HOJANCHA / HOJANCHA</t>
  </si>
  <si>
    <t>CARTAGO / CARTAGO / OCCIDENTAL</t>
  </si>
  <si>
    <t>HEREDIA / HEREDIA / MERCEDES</t>
  </si>
  <si>
    <t>GUANACASTE / LIBERIA / CAÑAS DULCES</t>
  </si>
  <si>
    <t>PUNTARENAS / PUNTARENAS / PITAHAYA</t>
  </si>
  <si>
    <t>HEREDIA / BARVA / SAN PEDRO</t>
  </si>
  <si>
    <t>PUNTARENAS / ESPARZA / SAN JUAN GRANDE</t>
  </si>
  <si>
    <t>ALAJUELA / GRECIA / SAN ISIDRO</t>
  </si>
  <si>
    <t>HEREDIA / SANTO DOMINGO / SAN VICENTE</t>
  </si>
  <si>
    <t>LIMON / SIQUIRRES / PACUARITO</t>
  </si>
  <si>
    <t>ALAJUELA / SAN MATEO / DESMONTE</t>
  </si>
  <si>
    <t>LIMON / TALAMANCA / SIXAOLA</t>
  </si>
  <si>
    <t>CARTAGO / TURRIALBA / LA SUIZA</t>
  </si>
  <si>
    <t>HEREDIA / SAN RAFAEL / SAN JOSECITO</t>
  </si>
  <si>
    <t>GUANACASTE / CARRILLO / PALMIRA</t>
  </si>
  <si>
    <t>PUNTARENAS / OSA / PALMAR</t>
  </si>
  <si>
    <t>ALAJUELA / NARANJO / SAN MIGUEL</t>
  </si>
  <si>
    <t>CARTAGO / ALVARADO / CERVANTES</t>
  </si>
  <si>
    <t>GUANACASTE / CAÑAS / PALMIRA</t>
  </si>
  <si>
    <t>ALAJUELA / PALMARES / ZARAGOZA</t>
  </si>
  <si>
    <t>CARTAGO / OREAMUNO / COT</t>
  </si>
  <si>
    <t>GUANACASTE / ABANGARES / SIERRA</t>
  </si>
  <si>
    <t>CARTAGO / EL GUARCO / SAN ISIDRO</t>
  </si>
  <si>
    <t>HEREDIA / FLORES / BARRANTES</t>
  </si>
  <si>
    <t>PUNTARENAS / COTO BRUS / SABALITO</t>
  </si>
  <si>
    <t>ALAJUELA / OROTINA / EL MASTATE</t>
  </si>
  <si>
    <t>ALAJUELA / ALAJUELA / CARRIZAL</t>
  </si>
  <si>
    <t>ALAJUELA / ALAJUELA / SAN ANTONIO</t>
  </si>
  <si>
    <t>GUANACASTE / NANDAYURE / SANTA RITA</t>
  </si>
  <si>
    <t>ALAJUELA / ALAJUELA / SAN ISIDRO</t>
  </si>
  <si>
    <t>ALAJUELA / SAN CARLOS / FLORENCIA</t>
  </si>
  <si>
    <t>ALAJUELA / ALAJUELA / SABANILLA</t>
  </si>
  <si>
    <t>ALAJUELA / ALAJUELA / SAN RAFAEL</t>
  </si>
  <si>
    <t>GUANACASTE / LA CRUZ / SANTA CECILIA</t>
  </si>
  <si>
    <t>PUNTARENAS / CORREDORES / LA CUESTA</t>
  </si>
  <si>
    <t>ALAJUELA / ALAJUELA / DESAMPARADOS</t>
  </si>
  <si>
    <t>ALAJUELA / ZARCERO / LAGUNA</t>
  </si>
  <si>
    <t>ALAJUELA / ALAJUELA / TAMBOR</t>
  </si>
  <si>
    <t>GUANACASTE / HOJANCHA / MONTE ROMO</t>
  </si>
  <si>
    <t>ALAJUELA / ALAJUELA / GARITA</t>
  </si>
  <si>
    <t>CARTAGO / CARTAGO / CARMEN</t>
  </si>
  <si>
    <t>HEREDIA / HEREDIA / SAN FRANCISCO</t>
  </si>
  <si>
    <t>GUANACASTE / LIBERIA / MAYORGA</t>
  </si>
  <si>
    <t>PUNTARENAS / PUNTARENAS / CHOMES</t>
  </si>
  <si>
    <t>HEREDIA / BARVA / SAN PABLO</t>
  </si>
  <si>
    <t>GUANACASTE / NICOYA / SAN ANTONIO</t>
  </si>
  <si>
    <t>PUNTARENAS / ESPARZA / MACACONA</t>
  </si>
  <si>
    <t>ALAJUELA / GRECIA / SAN ROQUE</t>
  </si>
  <si>
    <t>ALAJUELA / GRECIA / TACARES</t>
  </si>
  <si>
    <t>HEREDIA / SANTO DOMINGO / SAN MIGUEL</t>
  </si>
  <si>
    <t>ALAJUELA / GRECIA / PUENTE DE PIEDRA</t>
  </si>
  <si>
    <t>GUANACASTE / SANTA CRUZ / VEINTISIETE DE ABRIL</t>
  </si>
  <si>
    <t>ALAJUELA / GRECIA / BOLIVAR</t>
  </si>
  <si>
    <t>PUNTARENAS / BUENOS AIRES / POTRERO GRANDE</t>
  </si>
  <si>
    <t>LIMON / SIQUIRRES / FLORIDA</t>
  </si>
  <si>
    <t>ALAJUELA / SAN MATEO / LABRADOR</t>
  </si>
  <si>
    <t>GUANACASTE / BAGACES / MOGOTE</t>
  </si>
  <si>
    <t>ALAJUELA / ATENAS / MERCEDES</t>
  </si>
  <si>
    <t>PUNTARENAS / MONTES DE ORO / SAN ISIDRO</t>
  </si>
  <si>
    <t>ALAJUELA / ATENAS / SAN ISIDRO</t>
  </si>
  <si>
    <t>LIMON / TALAMANCA / CAHUITA</t>
  </si>
  <si>
    <t>ALAJUELA / ATENAS / SANTA EULALIA</t>
  </si>
  <si>
    <t>CARTAGO / TURRIALBA / PERALTA</t>
  </si>
  <si>
    <t>ALAJUELA / ATENAS / ESCOBAL</t>
  </si>
  <si>
    <t>HEREDIA / SAN RAFAEL / SANTIAGO</t>
  </si>
  <si>
    <t>GUANACASTE / CARRILLO / SARDINAL</t>
  </si>
  <si>
    <t>PUNTARENAS / OSA / SIERPE</t>
  </si>
  <si>
    <t>LIMON / MATINA / CARRANDI</t>
  </si>
  <si>
    <t>ALAJUELA / NARANJO / CIRRI SUR</t>
  </si>
  <si>
    <t>ALAJUELA / NARANJO / SAN JUAN</t>
  </si>
  <si>
    <t>CARTAGO / ALVARADO / CAPELLADES</t>
  </si>
  <si>
    <t>ALAJUELA / NARANJO / PALMITOS</t>
  </si>
  <si>
    <t>GUANACASTE / CAÑAS / SAN MIGUEL</t>
  </si>
  <si>
    <t>ALAJUELA / PALMARES / BUENOS AIRES</t>
  </si>
  <si>
    <t>ALAJUELA / PALMARES / SANTIAGO</t>
  </si>
  <si>
    <t>ALAJUELA / PALMARES / CANDELARIA</t>
  </si>
  <si>
    <t>CARTAGO / OREAMUNO / POTRERO CERRADO</t>
  </si>
  <si>
    <t>GUANACASTE / ABANGARES / SAN JUAN</t>
  </si>
  <si>
    <t>CARTAGO / EL GUARCO / TOBOSI</t>
  </si>
  <si>
    <t>HEREDIA / FLORES / LLORENTE</t>
  </si>
  <si>
    <t>ALAJUELA / OROTINA / COYOLAR</t>
  </si>
  <si>
    <t>ALAJUELA / OROTINA / LA CEIBA</t>
  </si>
  <si>
    <t>GUANACASTE / NANDAYURE / ZAPOTAL</t>
  </si>
  <si>
    <t>ALAJUELA / SAN CARLOS / BUENAVISTA</t>
  </si>
  <si>
    <t>GUANACASTE / LA CRUZ / LA GARITA</t>
  </si>
  <si>
    <t>ALAJUELA / SAN CARLOS / VENECIA</t>
  </si>
  <si>
    <t>PUNTARENAS / CORREDORES / CANOAS</t>
  </si>
  <si>
    <t>ALAJUELA / SAN CARLOS / PITAL</t>
  </si>
  <si>
    <t>ALAJUELA / SAN CARLOS / LA TIGRA</t>
  </si>
  <si>
    <t>ALAJUELA / SAN CARLOS / LA PALMERA</t>
  </si>
  <si>
    <t>ALAJUELA / SAN CARLOS / VENADO</t>
  </si>
  <si>
    <t>ALAJUELA / SAN CARLOS / CUTRIS</t>
  </si>
  <si>
    <t>ALAJUELA / SAN CARLOS / MONTERREY</t>
  </si>
  <si>
    <t>ALAJUELA / SAN CARLOS / POCOSOL</t>
  </si>
  <si>
    <t>HEREDIA / HEREDIA / ULLOA</t>
  </si>
  <si>
    <t>GUANACASTE / LIBERIA / NACASCOLO</t>
  </si>
  <si>
    <t>PUNTARENAS / PUNTARENAS / LEPANTO</t>
  </si>
  <si>
    <t>ALAJUELA / ZARCERO / GUADALUPE</t>
  </si>
  <si>
    <t>ALAJUELA / ZARCERO / PALMIRA</t>
  </si>
  <si>
    <t>ALAJUELA / ZARCERO / ZAPOTE</t>
  </si>
  <si>
    <t>ALAJUELA / ZARCERO / BRISAS</t>
  </si>
  <si>
    <t>HEREDIA / BARVA / SAN ROQUE</t>
  </si>
  <si>
    <t>PUNTARENAS / ESPARZA / SAN RAFAEL</t>
  </si>
  <si>
    <t>ALAJUELA / UPALA / UPALA</t>
  </si>
  <si>
    <t>ALAJUELA / UPALA / AGUAS CLARAS</t>
  </si>
  <si>
    <t>HEREDIA / SANTO DOMINGO / PARACITO</t>
  </si>
  <si>
    <t>GUANACASTE / SANTA CRUZ / TEMPATE</t>
  </si>
  <si>
    <t>ALAJUELA / UPALA / BIJAGUA</t>
  </si>
  <si>
    <t>PUNTARENAS / BUENOS AIRES / BORUCA</t>
  </si>
  <si>
    <t>ALAJUELA / UPALA / DELICIAS</t>
  </si>
  <si>
    <t>LIMON / SIQUIRRES / GERMANIA</t>
  </si>
  <si>
    <t>ALAJUELA / UPALA / YOLILLAL</t>
  </si>
  <si>
    <t>ALAJUELA / UPALA / CANALETE</t>
  </si>
  <si>
    <t>ALAJUELA / LOS CHILES / LOS CHILES</t>
  </si>
  <si>
    <t>ALAJUELA / LOS CHILES / CAÑO NEGRO</t>
  </si>
  <si>
    <t>LIMON / TALAMANCA / TELIRE</t>
  </si>
  <si>
    <t>ALAJUELA / LOS CHILES / EL AMPARO</t>
  </si>
  <si>
    <t>ALAJUELA / LOS CHILES / SAN JORGE</t>
  </si>
  <si>
    <t>CARTAGO / TURRIALBA / SANTA CRUZ</t>
  </si>
  <si>
    <t>ALAJUELA / GUATUSO / SAN RAFAEL</t>
  </si>
  <si>
    <t>ALAJUELA / GUATUSO / BUENAVISTA</t>
  </si>
  <si>
    <t>ALAJUELA / GUATUSO / COTE</t>
  </si>
  <si>
    <t>ALAJUELA / GUATUSO / KATIRA</t>
  </si>
  <si>
    <t>HEREDIA / SAN ISIDRO / SAN FRANCISCO</t>
  </si>
  <si>
    <t>GUANACASTE / CAÑAS / BEBEDERO</t>
  </si>
  <si>
    <t>CARTAGO / OREAMUNO / CIPRESES</t>
  </si>
  <si>
    <t>GUANACASTE / ABANGARES / COLORADO</t>
  </si>
  <si>
    <t>CARTAGO / CARTAGO / CORRALILLO</t>
  </si>
  <si>
    <t>CARTAGO / CARTAGO / TIERRA BLANCA</t>
  </si>
  <si>
    <t>CARTAGO / EL GUARCO / PATIO DE AGUA</t>
  </si>
  <si>
    <t>CARTAGO / CARTAGO / LLANO GRANDE</t>
  </si>
  <si>
    <t>CARTAGO / CARTAGO / QUEBRADILLA</t>
  </si>
  <si>
    <t>PUNTARENAS / COTO BRUS / LIMONCITO</t>
  </si>
  <si>
    <t>GUANACASTE / NANDAYURE / SAN PABLO</t>
  </si>
  <si>
    <t>GUANACASTE / LA CRUZ / SANTA ELENA</t>
  </si>
  <si>
    <t>PUNTARENAS / CORREDORES / LAUREL</t>
  </si>
  <si>
    <t>GUANACASTE / HOJANCHA / HUACAS</t>
  </si>
  <si>
    <t>HEREDIA / HEREDIA / VARABLANCA</t>
  </si>
  <si>
    <t>PUNTARENAS / PUNTARENAS / PAQUERA</t>
  </si>
  <si>
    <t>CARTAGO / TURRIALBA / SANTA TERESITA</t>
  </si>
  <si>
    <t>CARTAGO / TURRIALBA / PAVONES</t>
  </si>
  <si>
    <t>CARTAGO / TURRIALBA / TUIS</t>
  </si>
  <si>
    <t>CARTAGO / TURRIALBA / TAYUTIC</t>
  </si>
  <si>
    <t>CARTAGO / TURRIALBA / SANTA ROSA</t>
  </si>
  <si>
    <t>CARTAGO / TURRIALBA / TRES EQUIS</t>
  </si>
  <si>
    <t>CARTAGO / TURRIALBA / LA ISABEL</t>
  </si>
  <si>
    <t>GUANACASTE / SANTA CRUZ / CARTAGENA</t>
  </si>
  <si>
    <t>PUNTARENAS / BUENOS AIRES / PILAS</t>
  </si>
  <si>
    <t>CARTAGO / OREAMUNO / SANTA ROSA</t>
  </si>
  <si>
    <t>PUNTARENAS / OSA / PIEDRAS BLANCAS</t>
  </si>
  <si>
    <t>GUANACASTE / CAÑAS / POROZAL</t>
  </si>
  <si>
    <t>PUNTARENAS / COTO BRUS / PITTIER</t>
  </si>
  <si>
    <t>GUANACASTE / NANDAYURE / PORVENIR</t>
  </si>
  <si>
    <t>HEREDIA / SANTO DOMINGO / SANTA ROSA</t>
  </si>
  <si>
    <t>HEREDIA / SANTO DOMINGO / TURES</t>
  </si>
  <si>
    <t>GUANACASTE / HOJANCHA / MATAMBU</t>
  </si>
  <si>
    <t>PUNTARENAS / PUNTARENAS / MANZANILLO</t>
  </si>
  <si>
    <t>GUANACASTE / NICOYA / NOSARA</t>
  </si>
  <si>
    <t>PUNTARENAS / ESPARZA / CALDERA</t>
  </si>
  <si>
    <t>PUNTARENAS / BUENOS AIRES / COLINAS</t>
  </si>
  <si>
    <t>GUANACASTE / NANDAYURE / BEJUCO</t>
  </si>
  <si>
    <t>PUNTARENAS / PUNTARENAS / GUACIMAL</t>
  </si>
  <si>
    <t>GUANACASTE / SANTA CRUZ / CABO VELAS</t>
  </si>
  <si>
    <t>GUANACASTE / SANTA CRUZ / TAMARINDO</t>
  </si>
  <si>
    <t>PUNTARENAS / PUNTARENAS / BARRANCA</t>
  </si>
  <si>
    <t>PUNTARENAS / BUENOS AIRES / BIOLLEY</t>
  </si>
  <si>
    <t>PUNTARENAS / BUENOS AIRES / BRUNKA</t>
  </si>
  <si>
    <t>PUNTARENAS / PUNTARENAS / ISLA DEL COCO</t>
  </si>
  <si>
    <t>PUNTARENAS / PUNTARENAS / CHACARITA</t>
  </si>
  <si>
    <t>PUNTARENAS / PUNTARENAS / CHIRA</t>
  </si>
  <si>
    <t>PUNTARENAS / PUNTARENAS / ACAPULCO</t>
  </si>
  <si>
    <t>PUNTARENAS / PUNTARENAS / EL ROBLE</t>
  </si>
  <si>
    <t>PUNTARENAS / PUNTARENAS / ARANCIBIA</t>
  </si>
  <si>
    <t>2</t>
  </si>
  <si>
    <t>4</t>
  </si>
  <si>
    <t>3</t>
  </si>
  <si>
    <t>11</t>
  </si>
  <si>
    <t>1</t>
  </si>
  <si>
    <t>12</t>
  </si>
  <si>
    <t>13</t>
  </si>
  <si>
    <t>19</t>
  </si>
  <si>
    <t>09</t>
  </si>
  <si>
    <t>Acoso sexual en espacios públicos o de acceso público</t>
  </si>
  <si>
    <t>Violencia en línea</t>
  </si>
  <si>
    <t>¿Cantidad de situaciones de uso o amenaza con un arma?</t>
  </si>
  <si>
    <t>Actuación ante situaciones de bullying</t>
  </si>
  <si>
    <t>Actuación ante situaciones de ciberbullying</t>
  </si>
  <si>
    <t>Actuación ante situaciones de violencia física</t>
  </si>
  <si>
    <t>Actuación ante situaciones de violencia psicológica</t>
  </si>
  <si>
    <t>Actuación ante situaciones de violencia sexual</t>
  </si>
  <si>
    <t>Actuación ante situaciones de acoso y hostigamiento sexual</t>
  </si>
  <si>
    <t>Violencia en línea: corrupción y/o seducción de personas menores de edad</t>
  </si>
  <si>
    <t>Actuación ante situaciones de hallazgo de drogas</t>
  </si>
  <si>
    <t>Actuación ante situaciones de tenencia de drogas</t>
  </si>
  <si>
    <t>Actuación ante situaciones de consumo de drogas</t>
  </si>
  <si>
    <t>Actuación ante situaciones de tráfico de drogas</t>
  </si>
  <si>
    <t>Hallazgo, tenencia y uso de armas</t>
  </si>
  <si>
    <t>Actuación en situaciones de discriminación racial y xenofobia</t>
  </si>
  <si>
    <t>Actuación del bullying contra población LGTB inserta en los centros educativos</t>
  </si>
  <si>
    <t>1/ Atención a la población estudiantil que presenta lesiones autoinfringidas y/o riesgo por tentativa de suicidio.</t>
  </si>
  <si>
    <t>2/ Actuación institucional para la restitución de derechos y acceso al sistema educativo costarricense de las personas y sobrevivientes del delito de trata de personas y sus dependientes.</t>
  </si>
  <si>
    <t>17.</t>
  </si>
  <si>
    <t>Ciberbullying</t>
  </si>
  <si>
    <t>18.</t>
  </si>
  <si>
    <t>Ubicacion1</t>
  </si>
  <si>
    <t>SAN JOSE / SAN JOSE / CARMEN</t>
  </si>
  <si>
    <t>SAN JOSE / SAN JOSE / MERCED</t>
  </si>
  <si>
    <t>SAN JOSE / SAN JOSE / HOSPITAL</t>
  </si>
  <si>
    <t>SAN JOSE / SAN JOSE / CATEDRAL</t>
  </si>
  <si>
    <t>SAN JOSE / SAN JOSE / ZAPOTE</t>
  </si>
  <si>
    <t>SAN JOSE / SAN JOSE / SAN FRANCISCO DE DOS RIOS</t>
  </si>
  <si>
    <t>LIMON / LIMON / LIMON</t>
  </si>
  <si>
    <t>SAN JOSE / SAN JOSE / URUCA</t>
  </si>
  <si>
    <t>SAN JOSE / ESCAZU / ESCAZU</t>
  </si>
  <si>
    <t>SAN JOSE / SAN JOSE / MATA REDONDA</t>
  </si>
  <si>
    <t>ALAJUELA / SAN RAMON / SAN RAMON</t>
  </si>
  <si>
    <t>SAN JOSE / SAN JOSE / PAVAS</t>
  </si>
  <si>
    <t>CARTAGO / PARAISO / PARAISO</t>
  </si>
  <si>
    <t>SAN JOSE / SAN JOSE / HATILLO</t>
  </si>
  <si>
    <t>SAN JOSE / SAN JOSE / SAN SEBASTIAN</t>
  </si>
  <si>
    <t>PUNTARENAS / ESPARZA / ESPIRITU SANTO</t>
  </si>
  <si>
    <t>SAN JOSE / ESCAZU / SAN ANTONIO</t>
  </si>
  <si>
    <t>LIMON / POCOCI / GUAPILES</t>
  </si>
  <si>
    <t>SAN JOSE / ESCAZU / SAN RAFAEL</t>
  </si>
  <si>
    <t>SAN JOSE / DESAMPARADOS / DESAMPARADOS</t>
  </si>
  <si>
    <t>SAN JOSE / DESAMPARADOS / SAN MIGUEL</t>
  </si>
  <si>
    <t>CARTAGO / LA UNION / TRES RIOS</t>
  </si>
  <si>
    <t>SAN JOSE / DESAMPARADOS / SAN JUAN DE DIOS</t>
  </si>
  <si>
    <t>SAN JOSE / DESAMPARADOS / SAN RAFAEL ARRIBA</t>
  </si>
  <si>
    <t>SAN JOSE / DESAMPARADOS / SAN ANTONIO</t>
  </si>
  <si>
    <t>SAN JOSE / DESAMPARADOS / FRAILES</t>
  </si>
  <si>
    <t>SAN JOSE / DESAMPARADOS / PATARRA</t>
  </si>
  <si>
    <t>SAN JOSE / PURISCAL / SANTIAGO</t>
  </si>
  <si>
    <t>SAN JOSE / DESAMPARADOS / SAN CRISTOBAL</t>
  </si>
  <si>
    <t>SAN JOSE / DESAMPARADOS / ROSARIO</t>
  </si>
  <si>
    <t>CARTAGO / JIMENEZ / JUAN VIÑAS</t>
  </si>
  <si>
    <t>SAN JOSE / DESAMPARADOS / DAMAS</t>
  </si>
  <si>
    <t>HEREDIA / SANTA BARBARA / SANTA BARBARA</t>
  </si>
  <si>
    <t>SAN JOSE / DESAMPARADOS / SAN RAFAEL ABAJO</t>
  </si>
  <si>
    <t>SAN JOSE / DESAMPARADOS / GRAVILIAS</t>
  </si>
  <si>
    <t>SAN JOSE / DESAMPARADOS / LOS GUIDO</t>
  </si>
  <si>
    <t>SAN JOSE / TARRAZU / SAN MARCOS</t>
  </si>
  <si>
    <t>SAN JOSE / PURISCAL / MERCEDES SUR</t>
  </si>
  <si>
    <t>SAN JOSE / PURISCAL / BARBACOAS</t>
  </si>
  <si>
    <t>SAN JOSE / PURISCAL / GRIFO ALTO</t>
  </si>
  <si>
    <t>SAN JOSE / PURISCAL / SAN RAFAEL</t>
  </si>
  <si>
    <t>SAN JOSE / PURISCAL / CANDELARITA</t>
  </si>
  <si>
    <t>PUNTARENAS / OSA / PUERTO CORTES</t>
  </si>
  <si>
    <t>SAN JOSE / PURISCAL / DESAMPARADITOS</t>
  </si>
  <si>
    <t>SAN JOSE / PURISCAL / SAN ANTONIO</t>
  </si>
  <si>
    <t>SAN JOSE / ASERRI / ASERRI</t>
  </si>
  <si>
    <t>SAN JOSE / PURISCAL / CHIRES</t>
  </si>
  <si>
    <t>SAN JOSE / TARRAZU / SAN LORENZO</t>
  </si>
  <si>
    <t>SAN JOSE / TARRAZU / SAN CARLOS</t>
  </si>
  <si>
    <t>SAN JOSE / ASERRI / TARBACA</t>
  </si>
  <si>
    <t>LIMON / GUACIMO / GUACIMO</t>
  </si>
  <si>
    <t>SAN JOSE / ASERRI / VUELTA DE JORCO</t>
  </si>
  <si>
    <t>SAN JOSE / MORA / COLON</t>
  </si>
  <si>
    <t>SAN JOSE / ASERRI / SAN GABRIEL</t>
  </si>
  <si>
    <t>SAN JOSE / ASERRI / LEGUA</t>
  </si>
  <si>
    <t>SAN JOSE / ASERRI / MONTERREY</t>
  </si>
  <si>
    <t>HEREDIA / BELEN / SAN ANTONIO</t>
  </si>
  <si>
    <t>SAN JOSE / ASERRI / SALITRILLOS</t>
  </si>
  <si>
    <t>SAN JOSE / MORA / GUAYABO</t>
  </si>
  <si>
    <t>SAN JOSE / GOICOECHEA / GUADALUPE</t>
  </si>
  <si>
    <t>SAN JOSE / MORA / TABARCIA</t>
  </si>
  <si>
    <t>ALAJUELA / POAS / SAN PEDRO</t>
  </si>
  <si>
    <t>SAN JOSE / MORA / PICAGRES</t>
  </si>
  <si>
    <t>HEREDIA / FLORES / SAN JOAQUIN</t>
  </si>
  <si>
    <t>SAN JOSE / MORA / JARIS</t>
  </si>
  <si>
    <t>GUANACASTE / TILARAN / TILARAN</t>
  </si>
  <si>
    <t>SAN JOSE / MORA / QUITIRRISI</t>
  </si>
  <si>
    <t>SAN JOSE / SANTA ANA / SANTA ANA</t>
  </si>
  <si>
    <t>SAN JOSE / GOICOECHEA / CALLE BLANCOS</t>
  </si>
  <si>
    <t>SAN JOSE / GOICOECHEA / MATA DE PLATANO</t>
  </si>
  <si>
    <t>SAN JOSE / GOICOECHEA / IPIS</t>
  </si>
  <si>
    <t>SAN JOSE / GOICOECHEA / RANCHO REDONDO</t>
  </si>
  <si>
    <t>SAN JOSE / ALAJUELITA / ALAJUELITA</t>
  </si>
  <si>
    <t>SAN JOSE / GOICOECHEA / PURRAL</t>
  </si>
  <si>
    <t>HEREDIA / SARAPIQUI / PUERTO VIEJO</t>
  </si>
  <si>
    <t>SAN JOSE / SANTA ANA / SALITRAL</t>
  </si>
  <si>
    <t>SAN JOSE / SANTA ANA / POZOS</t>
  </si>
  <si>
    <t>SAN JOSE / SANTA ANA / URUCA</t>
  </si>
  <si>
    <t>SAN JOSE / VASQUEZ DE CORONADO / SAN ISIDRO</t>
  </si>
  <si>
    <t>SAN JOSE / SANTA ANA / PIEDADES</t>
  </si>
  <si>
    <t>SAN JOSE / SANTA ANA / BRASIL</t>
  </si>
  <si>
    <t>PUNTARENAS / GARABITO / JACO</t>
  </si>
  <si>
    <t>SAN JOSE / ALAJUELITA / SAN JOSECITO</t>
  </si>
  <si>
    <t>SAN JOSE / ACOSTA / SAN IGNACIO</t>
  </si>
  <si>
    <t>SAN JOSE / ALAJUELITA / SAN ANTONIO</t>
  </si>
  <si>
    <t>ALAJUELA / SARCHI / SARCHI NORTE</t>
  </si>
  <si>
    <t>SAN JOSE / ALAJUELITA / CONCEPCION</t>
  </si>
  <si>
    <t>SAN JOSE / ALAJUELITA / SAN FELIPE</t>
  </si>
  <si>
    <t>ALAJUELA / ALAJUELA / SAN JOSE</t>
  </si>
  <si>
    <t>SAN JOSE / VASQUEZ DE CORONADO / SAN RAFAEL</t>
  </si>
  <si>
    <t>SAN JOSE / VASQUEZ DE CORONADO / DULCE NOMBRE DE JESUS</t>
  </si>
  <si>
    <t>SAN JOSE / VASQUEZ DE CORONADO / PATALILLO</t>
  </si>
  <si>
    <t>SAN JOSE / VASQUEZ DE CORONADO / CASCAJAL</t>
  </si>
  <si>
    <t>LIMON / LIMON / VALLE LA ESTRELLA</t>
  </si>
  <si>
    <t>SAN JOSE / ACOSTA / GUAITIL</t>
  </si>
  <si>
    <t>ALAJUELA / SAN RAMON / SANTIAGO</t>
  </si>
  <si>
    <t>SAN JOSE / ACOSTA / PALMICHAL</t>
  </si>
  <si>
    <t>CARTAGO / PARAISO / SANTIAGO</t>
  </si>
  <si>
    <t>SAN JOSE / ACOSTA / CANGREJAL</t>
  </si>
  <si>
    <t>SAN JOSE / ACOSTA / SABANILLAS</t>
  </si>
  <si>
    <t>GUANACASTE / NICOYA / MANSION</t>
  </si>
  <si>
    <t>LIMON / POCOCI / JIMENEZ</t>
  </si>
  <si>
    <t>SAN JOSE / TIBAS / ANSELMO LLORENTE</t>
  </si>
  <si>
    <t>SAN JOSE / TIBAS / LEON XIII</t>
  </si>
  <si>
    <t>SAN JOSE / TIBAS / COLIMA</t>
  </si>
  <si>
    <t>CARTAGO / LA UNION / SAN DIEGO</t>
  </si>
  <si>
    <t>SAN JOSE / MORAVIA / SAN VICENTE</t>
  </si>
  <si>
    <t>SAN JOSE / MORAVIA / SAN JERONIMO</t>
  </si>
  <si>
    <t>GUANACASTE / SANTA CRUZ / BOLSON</t>
  </si>
  <si>
    <t>SAN JOSE / MORAVIA / TRINIDAD</t>
  </si>
  <si>
    <t>PUNTARENAS / BUENOS AIRES / VOLCAN</t>
  </si>
  <si>
    <t>SAN JOSE / MONTES DE OCA / SAN PEDRO</t>
  </si>
  <si>
    <t>SAN JOSE / MONTES DE OCA / SABANILLA</t>
  </si>
  <si>
    <t>SAN JOSE / MONTES DE OCA / MERCEDES</t>
  </si>
  <si>
    <t>SAN JOSE / MONTES DE OCA / SAN RAFAEL</t>
  </si>
  <si>
    <t>CARTAGO / JIMENEZ / TUCURRIQUE</t>
  </si>
  <si>
    <t>SAN JOSE / TURRUBARES / SAN PABLO</t>
  </si>
  <si>
    <t>HEREDIA / SANTA BARBARA / SAN PEDRO</t>
  </si>
  <si>
    <t>SAN JOSE / TURRUBARES / SAN PEDRO</t>
  </si>
  <si>
    <t>SAN JOSE / TURRUBARES / SAN JUAN DE MATA</t>
  </si>
  <si>
    <t>SAN JOSE / TURRUBARES / SAN LUIS</t>
  </si>
  <si>
    <t>SAN JOSE / TURRUBARES / CARARA</t>
  </si>
  <si>
    <t>SAN JOSE / DOTA / SANTA MARIA</t>
  </si>
  <si>
    <t>ALAJUELA / ATENAS / JESUS</t>
  </si>
  <si>
    <t>SAN JOSE / DOTA / JARDIN</t>
  </si>
  <si>
    <t>SAN JOSE / DOTA / COPEY</t>
  </si>
  <si>
    <t>SAN JOSE / CURRIDABAT / CURRIDABAT</t>
  </si>
  <si>
    <t>SAN JOSE / CURRIDABAT / GRANADILLA</t>
  </si>
  <si>
    <t>SAN JOSE / CURRIDABAT / SANCHEZ</t>
  </si>
  <si>
    <t>LIMON / MATINA / BATAN</t>
  </si>
  <si>
    <t>SAN JOSE / CURRIDABAT / TIRRASES</t>
  </si>
  <si>
    <t>SAN JOSE / PEREZ ZELEDON / DANIEL FLORES</t>
  </si>
  <si>
    <t>HEREDIA / SAN ISIDRO / SAN JOSE</t>
  </si>
  <si>
    <t>SAN JOSE / PEREZ ZELEDON / RIVAS</t>
  </si>
  <si>
    <t>SAN JOSE / PEREZ ZELEDON / SAN PEDRO</t>
  </si>
  <si>
    <t>SAN JOSE / PEREZ ZELEDON / PLATANARES</t>
  </si>
  <si>
    <t>LIMON / GUACIMO / MERCEDES</t>
  </si>
  <si>
    <t>SAN JOSE / PEREZ ZELEDON / PEJIBAYE</t>
  </si>
  <si>
    <t>SAN JOSE / PEREZ ZELEDON / CAJON</t>
  </si>
  <si>
    <t>SAN JOSE / PEREZ ZELEDON / BARU</t>
  </si>
  <si>
    <t>SAN JOSE / PEREZ ZELEDON / RIO NUEVO</t>
  </si>
  <si>
    <t>SAN JOSE / PEREZ ZELEDON / PARAMO</t>
  </si>
  <si>
    <t>SAN JOSE / PEREZ ZELEDON / LA AMISTAD</t>
  </si>
  <si>
    <t>ALAJUELA / POAS / SAN JUAN</t>
  </si>
  <si>
    <t>ALAJUELA / ALAJUELA / GUACIMA</t>
  </si>
  <si>
    <t>HEREDIA / SARAPIQUI / LA VIRGEN</t>
  </si>
  <si>
    <t>ALAJUELA / ALAJUELA / RIO SEGUNDO</t>
  </si>
  <si>
    <t>ALAJUELA / ALAJUELA / TURRUCARES</t>
  </si>
  <si>
    <t>PUNTARENAS / GARABITO / TARCOLES</t>
  </si>
  <si>
    <t>ALAJUELA / ALAJUELA / SARAPIQUI</t>
  </si>
  <si>
    <t>ALAJUELA / SARCHI / SARCHI SUR</t>
  </si>
  <si>
    <t>ALAJUELA / SAN RAMON / SAN JUAN</t>
  </si>
  <si>
    <t>ALAJUELA / SAN RAMON / PIEDADES SUR</t>
  </si>
  <si>
    <t>ALAJUELA / SAN RAMON / SAN RAFAEL</t>
  </si>
  <si>
    <t>ALAJUELA / SAN RAMON / SAN ISIDRO</t>
  </si>
  <si>
    <t>ALAJUELA / SAN RAMON / ANGELES</t>
  </si>
  <si>
    <t>LIMON / LIMON / RIO BLANCO</t>
  </si>
  <si>
    <t>ALAJUELA / SAN RAMON / ALFARO</t>
  </si>
  <si>
    <t>ALAJUELA / SAN RAMON / VOLIO</t>
  </si>
  <si>
    <t>ALAJUELA / SAN RAMON / CONCEPCION</t>
  </si>
  <si>
    <t>CARTAGO / PARAISO / OROSI</t>
  </si>
  <si>
    <t>ALAJUELA / SAN RAMON / ZAPOTAL</t>
  </si>
  <si>
    <t>ALAJUELA / SAN RAMON / SAN LORENZO</t>
  </si>
  <si>
    <t>ALAJUELA / GRECIA / SAN JOSE</t>
  </si>
  <si>
    <t>CARTAGO / LA UNION / SAN JUAN</t>
  </si>
  <si>
    <t>ALAJUELA / SAN MATEO / JESUS MARIA</t>
  </si>
  <si>
    <t>CARTAGO / JIMENEZ / PEJIBAYE</t>
  </si>
  <si>
    <t>HEREDIA / SANTA BARBARA / SAN JUAN</t>
  </si>
  <si>
    <t>ALAJUELA / ATENAS / CONCEPCION</t>
  </si>
  <si>
    <t>ALAJUELA / ATENAS / SAN JOSE</t>
  </si>
  <si>
    <t>ALAJUELA / NARANJO / SAN JOSE</t>
  </si>
  <si>
    <t>ALAJUELA / NARANJO / SAN JERONIMO</t>
  </si>
  <si>
    <t>HEREDIA / SAN ISIDRO / CONCEPCION</t>
  </si>
  <si>
    <t>LIMON / GUACIMO / POCORA</t>
  </si>
  <si>
    <t>ALAJUELA / PALMARES / ESQUIPULAS</t>
  </si>
  <si>
    <t>HEREDIA / BELEN / ASUNCION</t>
  </si>
  <si>
    <t>ALAJUELA / PALMARES / LA GRANJA</t>
  </si>
  <si>
    <t>PUNTARENAS / GOLFITO / GUAYCARA</t>
  </si>
  <si>
    <t>ALAJUELA / POAS / SAN RAFAEL</t>
  </si>
  <si>
    <t>ALAJUELA / POAS / CARRILLOS</t>
  </si>
  <si>
    <t>GUANACASTE / TILARAN / TRONADORA</t>
  </si>
  <si>
    <t>ALAJUELA / SARCHI / TORO AMARILLO</t>
  </si>
  <si>
    <t>CARTAGO / CARTAGO / SAN NICOLAS</t>
  </si>
  <si>
    <t>LIMON / LIMON / MATAMA</t>
  </si>
  <si>
    <t>CARTAGO / PARAISO / CACHI</t>
  </si>
  <si>
    <t>LIMON / POCOCI / ROXANA</t>
  </si>
  <si>
    <t>ALAJUELA / SARCHI / SAN PEDRO</t>
  </si>
  <si>
    <t>ALAJUELA / SARCHI / RODRIGUEZ</t>
  </si>
  <si>
    <t>CARTAGO / LA UNION / SAN RAFAEL</t>
  </si>
  <si>
    <t>ALAJUELA / UPALA / DOS RIOS</t>
  </si>
  <si>
    <t>HEREDIA / SANTA BARBARA / JESUS</t>
  </si>
  <si>
    <t>GUANACASTE / BAGACES / RIO NARANJO</t>
  </si>
  <si>
    <t>GUANACASTE / CARRILLO / BELEN</t>
  </si>
  <si>
    <t>PUNTARENAS / OSA / BAHIA BALLENA</t>
  </si>
  <si>
    <t>ALAJUELA / RIO CUARTO / RIO CUARTO</t>
  </si>
  <si>
    <t>ALAJUELA / RIO CUARTO / SANTA RITA</t>
  </si>
  <si>
    <t>ALAJUELA / RIO CUARTO / SANTA ISABEL</t>
  </si>
  <si>
    <t>LIMON / GUACIMO / RIO JIMENEZ</t>
  </si>
  <si>
    <t>PUNTARENAS / GOLFITO / PAVON</t>
  </si>
  <si>
    <t>GUANACASTE / TILARAN / SANTA ROSA</t>
  </si>
  <si>
    <t>CARTAGO / PARAISO / LLANOS DE SANTA LUCIA</t>
  </si>
  <si>
    <t>HEREDIA / SARAPIQUI / LLANURAS DEL GASPAR</t>
  </si>
  <si>
    <t>CARTAGO / LA UNION / CONCEPCION</t>
  </si>
  <si>
    <t>CARTAGO / LA UNION / SAN RAMON</t>
  </si>
  <si>
    <t>CARTAGO / LA UNION / RIO AZUL</t>
  </si>
  <si>
    <t>GUANACASTE / LIBERIA / CURUBANDE</t>
  </si>
  <si>
    <t>HEREDIA / BARVA / SANTA LUCIA</t>
  </si>
  <si>
    <t>GUANACASTE / NICOYA / SAMARA</t>
  </si>
  <si>
    <t>PUNTARENAS / ESPARZA / SAN JERONIMO</t>
  </si>
  <si>
    <t>LIMON / POCOCI / CARIARI</t>
  </si>
  <si>
    <t>CARTAGO / TURRIALBA / EL CHIRRIPO</t>
  </si>
  <si>
    <t>HEREDIA / SANTO DOMINGO / SANTO TOMAS</t>
  </si>
  <si>
    <t>HEREDIA / SANTA BARBARA / SANTO DOMINGO</t>
  </si>
  <si>
    <t>HEREDIA / SAN RAFAEL / CONCEPCION</t>
  </si>
  <si>
    <t>LIMON / GUACIMO / DUACARI</t>
  </si>
  <si>
    <t>GUANACASTE / TILARAN / LIBANO</t>
  </si>
  <si>
    <t>HEREDIA / BARVA / SAN JOSE DE LA MONTAÑA</t>
  </si>
  <si>
    <t>HEREDIA / SARAPIQUI / CUREÑA</t>
  </si>
  <si>
    <t>HEREDIA / SANTO DOMINGO / PARA</t>
  </si>
  <si>
    <t>HEREDIA / SANTA BARBARA / PURABA</t>
  </si>
  <si>
    <t>LIMON / POCOCI / COLORADO</t>
  </si>
  <si>
    <t>LIMON / SIQUIRRES / ALEGRIA</t>
  </si>
  <si>
    <t>PUNTARENAS / OSA / BAHIA DRAKE</t>
  </si>
  <si>
    <t>GUANACASTE / NICOYA / BELEN DE NOSARITA</t>
  </si>
  <si>
    <t>LIMON / POCOCI / LA COLONIA</t>
  </si>
  <si>
    <t>GUANACASTE / SANTA CRUZ / DIRIA</t>
  </si>
  <si>
    <t>PUNTARENAS / BUENOS AIRES / CHANGUENA</t>
  </si>
  <si>
    <t>LIMON / SIQUIRRES / REVENTAZON</t>
  </si>
  <si>
    <t>GUANACASTE / TILARAN / ARENAL</t>
  </si>
  <si>
    <t>GUANACASTE / TILARAN / CABECERAS</t>
  </si>
  <si>
    <t>PUNTARENAS / PUNTARENAS / COBANO</t>
  </si>
  <si>
    <t>NARANJO</t>
  </si>
  <si>
    <t>CIRRI SUR</t>
  </si>
  <si>
    <t>SANTO DOMINGO</t>
  </si>
  <si>
    <t>SAN MIGUEL</t>
  </si>
  <si>
    <t>EL GUARCO</t>
  </si>
  <si>
    <t>SAN JOSE</t>
  </si>
  <si>
    <t>ACOSTA</t>
  </si>
  <si>
    <t>SAN IGNACIO</t>
  </si>
  <si>
    <t>SAN RAMON</t>
  </si>
  <si>
    <t>ANGELES</t>
  </si>
  <si>
    <t>ATENAS</t>
  </si>
  <si>
    <t>QUESADA</t>
  </si>
  <si>
    <t>PARAISO</t>
  </si>
  <si>
    <t>TIBAS</t>
  </si>
  <si>
    <t>MARTHA OLIVAR RODRIGUEZ</t>
  </si>
  <si>
    <t>CARMEN</t>
  </si>
  <si>
    <t>SAN SEBASTIAN</t>
  </si>
  <si>
    <t>SARCHI NORTE</t>
  </si>
  <si>
    <t>SAN FRANCISCO DE DOS RIOS</t>
  </si>
  <si>
    <t>GOICOECHEA</t>
  </si>
  <si>
    <t>VASQUEZ DE CORONADO</t>
  </si>
  <si>
    <t>DULCE NOMBRE DE JESUS</t>
  </si>
  <si>
    <t>DANIEL FLORES</t>
  </si>
  <si>
    <t>SANTA ROSA</t>
  </si>
  <si>
    <t>SAN PABLO</t>
  </si>
  <si>
    <t>UPALA</t>
  </si>
  <si>
    <t>¿Se están realizando acciones de prevención de la violencia desde el Programa Convivir?</t>
  </si>
  <si>
    <t>¿Se ha elaborado para este curso lectivo, el Plan de Convivencia del centro educativo?</t>
  </si>
  <si>
    <t>Acoso Escolar o "Bullying"</t>
  </si>
  <si>
    <t>Grooming</t>
  </si>
  <si>
    <t>Sexting</t>
  </si>
  <si>
    <t>Ciberacoso o Ciberbullying</t>
  </si>
  <si>
    <t>Incitación de conductas dañinas</t>
  </si>
  <si>
    <t>CAIPAD AFIACE</t>
  </si>
  <si>
    <t>LLANOS DE SANTA LUCIA</t>
  </si>
  <si>
    <t>SARCHI</t>
  </si>
  <si>
    <t>KATTIA VARELA ARAYA</t>
  </si>
  <si>
    <t>ANA ROJAS CASTILLO</t>
  </si>
  <si>
    <t>PUNTARENAS / MONTEVERDE / MONTEVERDE</t>
  </si>
  <si>
    <t>PUNTARENAS / GARABITO / LAGUNILLAS</t>
  </si>
  <si>
    <t>CARTAGO / JIMENEZ / LA VICTORIA</t>
  </si>
  <si>
    <t>CARTAGO / PARAISO / BIRRISITO</t>
  </si>
  <si>
    <t>PUNTARENAS / PUERTO JIMENEZ / PUERTO JIMENEZ</t>
  </si>
  <si>
    <t>¿Se está implementando el Programa Nacional de Convivencia (Convivir) para prevenir situaciones de violencia?</t>
  </si>
  <si>
    <t>2.1</t>
  </si>
  <si>
    <t>3.1</t>
  </si>
  <si>
    <t>3.2</t>
  </si>
  <si>
    <t>¿Se ha realizado para este curso lectivo, el Diagnóstico de Convivencia estudiantil del Centro Educativo?</t>
  </si>
  <si>
    <t>Estudiantes con armas y cantidad de decomisos.</t>
  </si>
  <si>
    <t>15.1</t>
  </si>
  <si>
    <t>15.2</t>
  </si>
  <si>
    <t>15.3</t>
  </si>
  <si>
    <t>0.</t>
  </si>
  <si>
    <t>Situaciones de acoso callejero en espacios públicos</t>
  </si>
  <si>
    <t>19.</t>
  </si>
  <si>
    <t>20.</t>
  </si>
  <si>
    <t>Discriminación por identidad de género</t>
  </si>
  <si>
    <t>21.</t>
  </si>
  <si>
    <t xml:space="preserve">SAN JOSE / MORA / PIEDRAS NEGRAS </t>
  </si>
  <si>
    <t xml:space="preserve">SAN JOSE / GOICOECHEA / SAN FRANCISCO </t>
  </si>
  <si>
    <t xml:space="preserve">SAN JOSE / TIBAS / SAN JUAN  </t>
  </si>
  <si>
    <t xml:space="preserve">SAN JOSE / TIBAS / CINCO ESQUINAS </t>
  </si>
  <si>
    <t>SAN JOSE / PEREZ ZELEDON / SAN ISIDRO DEL GENERAL</t>
  </si>
  <si>
    <t>SAN JOSE / PEREZ ZELEDON / GENERAL</t>
  </si>
  <si>
    <t>SAN JOSE / LEON CORTES / SAN PABLO</t>
  </si>
  <si>
    <t>SAN JOSE / LEON CORTES / SAN ANDRES</t>
  </si>
  <si>
    <t>SAN JOSE / LEON CORTES / LLANO BONITO</t>
  </si>
  <si>
    <t>SAN JOSE / LEON CORTES / SAN ISIDRO</t>
  </si>
  <si>
    <t>SAN JOSE / LEON CORTES / SANTA CRUZ</t>
  </si>
  <si>
    <t>SAN JOSE / LEON CORTES / SAN ANTONIO</t>
  </si>
  <si>
    <t xml:space="preserve">ALAJUELA / SAN RAMON / PIEDADES NORTE </t>
  </si>
  <si>
    <t xml:space="preserve">ALAJUELA / SAN RAMON / PEÑAS BLANCAS </t>
  </si>
  <si>
    <t>ALAJUELA / NARANJO / ROSARIO</t>
  </si>
  <si>
    <t xml:space="preserve">ALAJUELA / POAS / SABANA REDONDA </t>
  </si>
  <si>
    <t xml:space="preserve">ALAJUELA / OROTINA / HACIENDA VIEJA </t>
  </si>
  <si>
    <t xml:space="preserve">ALAJUELA / SAN CARLOS / AGUAS ZARCAS </t>
  </si>
  <si>
    <t>ALAJUELA / SAN CARLOS / FORTUNA</t>
  </si>
  <si>
    <t>ALAJUELA / ZARCERO / TAPESCO</t>
  </si>
  <si>
    <t>ALAJUELA / UPALA / SAN JOSE (PIZOTE)</t>
  </si>
  <si>
    <t>CARTAGO / CARTAGO / AGUACALIENTE (SAN FRANCISCO)</t>
  </si>
  <si>
    <t>CARTAGO / CARTAGO / GUADALUPE (ARENILLA)</t>
  </si>
  <si>
    <t xml:space="preserve">CARTAGO / CARTAGO / DULCE NOMBRE  </t>
  </si>
  <si>
    <t xml:space="preserve">CARTAGO / LA UNION / DULCE NOMBRE  </t>
  </si>
  <si>
    <t>CARTAGO / EL GUARCO / TEJAR</t>
  </si>
  <si>
    <t>HEREDIA / BARVA / PUENTE SALAS</t>
  </si>
  <si>
    <t>HEREDIA / SAN RAFAEL / ANGELES</t>
  </si>
  <si>
    <t>HEREDIA / BELEN / RIBERA</t>
  </si>
  <si>
    <t>HEREDIA / SAN PABLO / RINCO DE SABANILLA</t>
  </si>
  <si>
    <t>HEREDIA / SARAPIQUI / HORQUETAS</t>
  </si>
  <si>
    <t xml:space="preserve">GUANACASTE / NICOYA / QUEBRADA HONDA </t>
  </si>
  <si>
    <t>GUANACASTE / SANTA CRUZ / CUAJINIQUIL</t>
  </si>
  <si>
    <t>GUANACASTE / BAGACES / FORTUNA</t>
  </si>
  <si>
    <t xml:space="preserve">GUANACASTE / TILARAN / QUEBRADA GRANDE </t>
  </si>
  <si>
    <t xml:space="preserve">GUANACASTE / TILARAN / TIERRAS MORENAS </t>
  </si>
  <si>
    <t xml:space="preserve">GUANACASTE / HOJANCHA / PUERTO CARRILLO </t>
  </si>
  <si>
    <t>PUNTARENAS / MONTES DE ORO / UNION</t>
  </si>
  <si>
    <t>PUNTARENAS / AGUIRRE / QUEPOS</t>
  </si>
  <si>
    <t>PUNTARENAS / AGUIRRE / SAVEGRE</t>
  </si>
  <si>
    <t>PUNTARENAS / AGUIRRE / NARANJITO</t>
  </si>
  <si>
    <t>PUNTARENAS / COTO BRUS / AGUABUENA</t>
  </si>
  <si>
    <t>PUNTARENAS / COTO BRUS / GUTIERREZ BROWN</t>
  </si>
  <si>
    <t>LIMON / POCOCI / RITA</t>
  </si>
  <si>
    <t>LIMON / SIQUIRRES / CAIRO</t>
  </si>
  <si>
    <t>CIRCUITO</t>
  </si>
  <si>
    <t>PR/CA/DI</t>
  </si>
  <si>
    <t>UBICACIÓN</t>
  </si>
  <si>
    <t>DEPENDENCIA</t>
  </si>
  <si>
    <t>TELEFONO1</t>
  </si>
  <si>
    <t>TELEFONO2</t>
  </si>
  <si>
    <t>TELEFONO3</t>
  </si>
  <si>
    <t>SUPERVISOR</t>
  </si>
  <si>
    <t>TELEFONO4</t>
  </si>
  <si>
    <t>GEOVANNY ROJAS MORALES</t>
  </si>
  <si>
    <t>LUCIA VILLALTA COTO</t>
  </si>
  <si>
    <t>JOHEL QUESADA CAMACHO</t>
  </si>
  <si>
    <t>GLORIANA VILLALTA GUZMAN</t>
  </si>
  <si>
    <t>MARJORIE BARQUERO GONZALEZ</t>
  </si>
  <si>
    <t>-</t>
  </si>
  <si>
    <t>GONZALO BARAHONA SOLANO</t>
  </si>
  <si>
    <t>PAULA RODRIGUEZ PORRAS</t>
  </si>
  <si>
    <t>MARICEL MORA PRADO</t>
  </si>
  <si>
    <t>24100834/24107097</t>
  </si>
  <si>
    <t>NELSON OLIVIER QUESADA FALLAS</t>
  </si>
  <si>
    <t>KAREN YESENIA ROJAS ROJAS</t>
  </si>
  <si>
    <t>AIDA MENDEZ JIMENEZ</t>
  </si>
  <si>
    <t>YURES</t>
  </si>
  <si>
    <t>LOS ANGELES</t>
  </si>
  <si>
    <t>KATTIA HUERTAS PEREZ</t>
  </si>
  <si>
    <t>YANIXIA MARIA CHAVES MURILLO</t>
  </si>
  <si>
    <t>EMILIA SOLANO MATA</t>
  </si>
  <si>
    <t>LUIS FRANCISCO QUESADA MENDEZ</t>
  </si>
  <si>
    <t>FANNY CANO SALAZAR</t>
  </si>
  <si>
    <t>MANUEL CALDERON ESQUIVEL</t>
  </si>
  <si>
    <t>VERONICA AZOFEIFA GODINEZ</t>
  </si>
  <si>
    <t>22551257 EXT 3</t>
  </si>
  <si>
    <t>DORIAN GARCIA ANGULO</t>
  </si>
  <si>
    <t>GERARDO ARIAS SANCHEZ</t>
  </si>
  <si>
    <t>JOSELYN ALVARADO LORIA</t>
  </si>
  <si>
    <t>MARIA FERNANDA CAMPOS BENAVIDES</t>
  </si>
  <si>
    <t>KARINA CHACON LOPEZ</t>
  </si>
  <si>
    <t>URBANIZACION LA EVA</t>
  </si>
  <si>
    <t>ALVARO QUESADA ALFARO</t>
  </si>
  <si>
    <t>MARIBEL CAMBRONERO AGUILAR</t>
  </si>
  <si>
    <t>LAURA ARCE ROJAS</t>
  </si>
  <si>
    <t>FABIO RODOLFO VARGAS BRENES</t>
  </si>
  <si>
    <t>IGNACIO DAVILA MORA</t>
  </si>
  <si>
    <t>ILEANA ARCE CAMPOS</t>
  </si>
  <si>
    <t>YENDRY BARRANTES NAVARRO</t>
  </si>
  <si>
    <t>DANILO BRENES NAVARRO</t>
  </si>
  <si>
    <t>GABRIELA MENDEZ PEREIRA</t>
  </si>
  <si>
    <t>MARCO ANTONIO MARCOS ARCE</t>
  </si>
  <si>
    <t>YANORY CARIAS VILLALOBOS</t>
  </si>
  <si>
    <t>JUAN CARLOS PICADO DELGADO</t>
  </si>
  <si>
    <t>5</t>
  </si>
  <si>
    <t>8</t>
  </si>
  <si>
    <t>17</t>
  </si>
  <si>
    <t>20</t>
  </si>
  <si>
    <t>Teléfono de la Institución -1:</t>
  </si>
  <si>
    <t>Teléfono de la Institución -2:</t>
  </si>
  <si>
    <t>Firma Director</t>
  </si>
  <si>
    <t>Ubicación (Provincia/Cantón/Distrito):</t>
  </si>
  <si>
    <t>Dependencia:</t>
  </si>
  <si>
    <t>Firma Supervisor</t>
  </si>
  <si>
    <t>Nombre Director (a):</t>
  </si>
  <si>
    <t>Teléfono contacto Director (a):</t>
  </si>
  <si>
    <t>Nombre Supervisor (a):</t>
  </si>
  <si>
    <t>Teléfono Supervisión:</t>
  </si>
  <si>
    <t>Sellos</t>
  </si>
  <si>
    <t>Sextorsión</t>
  </si>
  <si>
    <t>Movimientos de Matrícula</t>
  </si>
  <si>
    <t>No</t>
  </si>
  <si>
    <r>
      <t xml:space="preserve">“La información aquí certificada por el Director del Centro Educativo la hace bajo la fe y la palabra de certeza, conociendo que cualquier inexactitud o falsedad estaría incurriendo en las responsabilidades administrativas disciplinarias, sin perjuicio de las acciones civiles”. </t>
    </r>
    <r>
      <rPr>
        <sz val="10"/>
        <rFont val="Carlito"/>
        <family val="2"/>
      </rPr>
      <t>Legislación vinculante a la legitimidad de la información: Ley de Administración Pública (Artículo 4 y 65), Estatuto de Servicio Civil (Artículo 39), Ley de Control Interno (Artículo 39) y Ley Contra la Corrupción y el Enriquecimiento Ilícito en la Función Pública (Artículo 3).</t>
    </r>
  </si>
  <si>
    <r>
      <t xml:space="preserve">Indique en el siguiente cuadro los </t>
    </r>
    <r>
      <rPr>
        <b/>
        <i/>
        <u val="double"/>
        <sz val="11"/>
        <rFont val="Carlito"/>
        <family val="2"/>
      </rPr>
      <t>casos registrados</t>
    </r>
    <r>
      <rPr>
        <sz val="11"/>
        <rFont val="Carlito"/>
        <family val="2"/>
      </rPr>
      <t xml:space="preserve"> de violencia:</t>
    </r>
  </si>
  <si>
    <r>
      <t xml:space="preserve">De estudiantes a otro personal </t>
    </r>
    <r>
      <rPr>
        <b/>
        <vertAlign val="superscript"/>
        <sz val="11"/>
        <rFont val="Carlito"/>
        <family val="2"/>
      </rPr>
      <t>1/</t>
    </r>
  </si>
  <si>
    <r>
      <t xml:space="preserve">De otro personal a estudiantes </t>
    </r>
    <r>
      <rPr>
        <b/>
        <vertAlign val="superscript"/>
        <sz val="11"/>
        <rFont val="Carlito"/>
        <family val="2"/>
      </rPr>
      <t>1/</t>
    </r>
  </si>
  <si>
    <r>
      <t xml:space="preserve">Otros, especifique seguidamente </t>
    </r>
    <r>
      <rPr>
        <vertAlign val="superscript"/>
        <sz val="10"/>
        <rFont val="Carlito"/>
        <family val="2"/>
      </rPr>
      <t>2/</t>
    </r>
  </si>
  <si>
    <r>
      <t xml:space="preserve">Lesiones autoinfringidas y/o riesgo por tentativa de suicidio </t>
    </r>
    <r>
      <rPr>
        <vertAlign val="superscript"/>
        <sz val="11"/>
        <rFont val="Carlito"/>
        <family val="2"/>
      </rPr>
      <t>1/</t>
    </r>
  </si>
  <si>
    <r>
      <t>Delito de trata de personas y sus dependientes</t>
    </r>
    <r>
      <rPr>
        <vertAlign val="superscript"/>
        <sz val="11"/>
        <rFont val="Carlito"/>
        <family val="2"/>
      </rPr>
      <t xml:space="preserve"> 2/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</si>
  <si>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Fallecidos</t>
    </r>
  </si>
  <si>
    <t>CENSO ESCOLAR 2025 -- INFORME FINAL</t>
  </si>
  <si>
    <t>Renombre este archivo Excel como se indica seguidamente:</t>
  </si>
  <si>
    <t>CAIPAD -Centro de Atención Integral a</t>
  </si>
  <si>
    <t>Personas Adultas con Discapacidad</t>
  </si>
  <si>
    <t>CAIPAD TALITA CUMI</t>
  </si>
  <si>
    <t>ALAJUELA  /  NARANJO  /  CIRRI SUR</t>
  </si>
  <si>
    <t>24514343</t>
  </si>
  <si>
    <t>FLOR MARIA VARGAS CORRALES</t>
  </si>
  <si>
    <t>24512012</t>
  </si>
  <si>
    <t>24511520</t>
  </si>
  <si>
    <t>HEREDIA  /  SANTO DOMINGO  /  SAN MIGUEL</t>
  </si>
  <si>
    <t>21012538</t>
  </si>
  <si>
    <t>86606027</t>
  </si>
  <si>
    <t>25660341</t>
  </si>
  <si>
    <t>CARTAGO  /  EL GUARCO  /  TEJAR</t>
  </si>
  <si>
    <t>25736122</t>
  </si>
  <si>
    <t>85463032</t>
  </si>
  <si>
    <t>PRISCILLA BOGARIN VILLALOBOS</t>
  </si>
  <si>
    <t>25521557</t>
  </si>
  <si>
    <t>ALAJUELA  /  ZARCERO  /  ZARCERO</t>
  </si>
  <si>
    <t>85577224</t>
  </si>
  <si>
    <t>24633545</t>
  </si>
  <si>
    <t>CARTAGO  /  TURRIALBA  /  TURRIALBA</t>
  </si>
  <si>
    <t>25560007</t>
  </si>
  <si>
    <t>83159425</t>
  </si>
  <si>
    <t>JORLENY SANCHEZ VEGA</t>
  </si>
  <si>
    <t>25567876</t>
  </si>
  <si>
    <t>SAN JOSE  /  ACOSTA  /  SAN IGNACIO</t>
  </si>
  <si>
    <t>24107097</t>
  </si>
  <si>
    <t>24107397</t>
  </si>
  <si>
    <t>ALAJUELA  /  SAN RAMON  /  ANGELES</t>
  </si>
  <si>
    <t>CIUDADELA LOS JARDINES</t>
  </si>
  <si>
    <t>84011597</t>
  </si>
  <si>
    <t>24456861</t>
  </si>
  <si>
    <t>ALAJUELA  /  ATENAS  /  ATENAS</t>
  </si>
  <si>
    <t>24468088</t>
  </si>
  <si>
    <t>ROBERTO MUÑOZ BEITA</t>
  </si>
  <si>
    <t>24465922</t>
  </si>
  <si>
    <t>HEREDIA  /  SANTO DOMINGO  /  YURES</t>
  </si>
  <si>
    <t>22807721</t>
  </si>
  <si>
    <t>MARIANELA CHACON MORA</t>
  </si>
  <si>
    <t>8817 0622</t>
  </si>
  <si>
    <t>ALAJUELA  /  SAN CARLOS  /  QUESADA</t>
  </si>
  <si>
    <t>24603622</t>
  </si>
  <si>
    <t>24601238</t>
  </si>
  <si>
    <t>CARTAGO  /  PARAISO  /  LLANOS DE SANTA LUCIA</t>
  </si>
  <si>
    <t>25751672</t>
  </si>
  <si>
    <t>87452953</t>
  </si>
  <si>
    <t>25750123</t>
  </si>
  <si>
    <t>SAN JOSE  /  TIBAS  /  SAN JUAN</t>
  </si>
  <si>
    <t>SAN JUAN</t>
  </si>
  <si>
    <t>22365118</t>
  </si>
  <si>
    <t>JULIANA MARIA GOÑI BRENES</t>
  </si>
  <si>
    <t>84312327</t>
  </si>
  <si>
    <t>22407361</t>
  </si>
  <si>
    <t>87683030</t>
  </si>
  <si>
    <t>24603001</t>
  </si>
  <si>
    <t>24603000</t>
  </si>
  <si>
    <t>SAN JOSE  /  DESAMPARADOS  /  GRAVILIAS</t>
  </si>
  <si>
    <t>83140717</t>
  </si>
  <si>
    <t>KAREN SALAS VILLALOBOS</t>
  </si>
  <si>
    <t>21015555</t>
  </si>
  <si>
    <t>22591833</t>
  </si>
  <si>
    <t>SAN JOSE  /  SAN JOSE  /  CARMEN</t>
  </si>
  <si>
    <t>22223833</t>
  </si>
  <si>
    <t>22213411</t>
  </si>
  <si>
    <t>ALAJUELA  /  ALAJUELA  /  ALAJUELA</t>
  </si>
  <si>
    <t>24429629</t>
  </si>
  <si>
    <t>24429624</t>
  </si>
  <si>
    <t>24302389</t>
  </si>
  <si>
    <t>24410665</t>
  </si>
  <si>
    <t>24402428</t>
  </si>
  <si>
    <t>HEREDIA  /  SANTO DOMINGO  /  SAN VICENTE</t>
  </si>
  <si>
    <t>22449360</t>
  </si>
  <si>
    <t>83099033</t>
  </si>
  <si>
    <t>SAN JOSE  /  SAN JOSE  /  SAN SEBASTIAN</t>
  </si>
  <si>
    <t>70251937</t>
  </si>
  <si>
    <t>22865373</t>
  </si>
  <si>
    <t>22551257</t>
  </si>
  <si>
    <t>ALAJUELA  /  SARCHI  /  SARCHI NORTE</t>
  </si>
  <si>
    <t>24543895</t>
  </si>
  <si>
    <t>24541063</t>
  </si>
  <si>
    <t>SAN JOSE  /  SAN JOSE  /  SAN FRANCISCO DE DOS RIOS</t>
  </si>
  <si>
    <t>22505047</t>
  </si>
  <si>
    <t>AILYN CASTRO MORGAN</t>
  </si>
  <si>
    <t>22271729</t>
  </si>
  <si>
    <t>SAN JOSE  /  GOICOECHEA  /  GUADALUPE</t>
  </si>
  <si>
    <t>87333629</t>
  </si>
  <si>
    <t>22349267</t>
  </si>
  <si>
    <t>22254561</t>
  </si>
  <si>
    <t>SAN JOSE  /  VASQUEZ DE CORONADO  /  DULCE NOMBRE DE JESUS</t>
  </si>
  <si>
    <t>88125839</t>
  </si>
  <si>
    <t>22942049</t>
  </si>
  <si>
    <t>SAN JOSE  /  PEREZ ZELEDON  /  DANIEL FLORES</t>
  </si>
  <si>
    <t>27712700</t>
  </si>
  <si>
    <t>27721218</t>
  </si>
  <si>
    <t>27725128</t>
  </si>
  <si>
    <t>HEREDIA  /  SANTO DOMINGO  /  SANTA ROSA</t>
  </si>
  <si>
    <t>88563482</t>
  </si>
  <si>
    <t>83966960</t>
  </si>
  <si>
    <t>22340831</t>
  </si>
  <si>
    <t>HEREDIA  /  SAN PABLO  /  SAN PABLO</t>
  </si>
  <si>
    <t>89708292</t>
  </si>
  <si>
    <t>22618569</t>
  </si>
  <si>
    <t>ALAJUELA  /  UPALA  /  UPALA</t>
  </si>
  <si>
    <t>60124070</t>
  </si>
  <si>
    <t>88350656</t>
  </si>
  <si>
    <t>24700533</t>
  </si>
  <si>
    <t>Matrícula Inicial</t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</si>
  <si>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Nuevos Ingresos</t>
    </r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</si>
  <si>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Provenientes de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</si>
  <si>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Traslados a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</si>
  <si>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Exclusión</t>
    </r>
  </si>
  <si>
    <t>Matrícula Final</t>
  </si>
  <si>
    <t>Ver detalles en la Guía para el llenado del Censo Escolar 2025-Informe Final.</t>
  </si>
  <si>
    <t>CUADRO 5</t>
  </si>
  <si>
    <t>CUADRO 4</t>
  </si>
  <si>
    <t>CUADRO 3</t>
  </si>
  <si>
    <t>DATOS SOBRE PROTOCOLOS</t>
  </si>
  <si>
    <t>DATOS SOBRE PREVENCIÓN DE LA VIOLENCIA, ARMAS Y SUSPENSIONES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</si>
</sst>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###\-####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rgb="FFFF0000"/>
      <name val="Cambria"/>
      <family val="1"/>
      <scheme val="maj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9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Calibri"/>
      <family val="2"/>
    </font>
    <font>
      <sz val="11"/>
      <color theme="0"/>
      <name val="Carlito"/>
      <family val="2"/>
    </font>
    <font>
      <b/>
      <sz val="26"/>
      <name val="Carlito"/>
      <family val="2"/>
    </font>
    <font>
      <sz val="11"/>
      <color theme="1"/>
      <name val="Carlito"/>
      <family val="2"/>
    </font>
    <font>
      <b/>
      <i/>
      <sz val="24"/>
      <color theme="1"/>
      <name val="Carlito"/>
      <family val="2"/>
    </font>
    <font>
      <b/>
      <sz val="11"/>
      <color rgb="FF0060A8"/>
      <name val="Carlito"/>
      <family val="2"/>
    </font>
    <font>
      <b/>
      <sz val="12"/>
      <color theme="1"/>
      <name val="Carlito"/>
      <family val="2"/>
    </font>
    <font>
      <b/>
      <sz val="20"/>
      <name val="Carlito"/>
      <family val="2"/>
    </font>
    <font>
      <b/>
      <sz val="24"/>
      <color theme="1"/>
      <name val="Carlito"/>
      <family val="2"/>
    </font>
    <font>
      <b/>
      <sz val="20"/>
      <color theme="1"/>
      <name val="Carlito"/>
      <family val="2"/>
    </font>
    <font>
      <sz val="11"/>
      <color rgb="FF002060"/>
      <name val="Carlito"/>
      <family val="2"/>
    </font>
    <font>
      <sz val="12"/>
      <name val="Carlito"/>
      <family val="2"/>
    </font>
    <font>
      <i/>
      <sz val="11"/>
      <name val="Carlito"/>
      <family val="2"/>
    </font>
    <font>
      <b/>
      <sz val="12"/>
      <name val="Carlito"/>
      <family val="2"/>
    </font>
    <font>
      <i/>
      <sz val="10"/>
      <name val="Carlito"/>
      <family val="2"/>
    </font>
    <font>
      <sz val="10"/>
      <name val="Carlito"/>
      <family val="2"/>
    </font>
    <font>
      <b/>
      <sz val="14"/>
      <name val="Carlito"/>
      <family val="2"/>
    </font>
    <font>
      <sz val="11"/>
      <name val="Carlito"/>
      <family val="2"/>
    </font>
    <font>
      <b/>
      <sz val="11"/>
      <name val="Carlito"/>
      <family val="2"/>
    </font>
    <font>
      <b/>
      <i/>
      <u val="double"/>
      <sz val="11"/>
      <name val="Carlito"/>
      <family val="2"/>
    </font>
    <font>
      <b/>
      <vertAlign val="superscript"/>
      <sz val="11"/>
      <name val="Carlito"/>
      <family val="2"/>
    </font>
    <font>
      <b/>
      <sz val="11"/>
      <color theme="0"/>
      <name val="Carlito"/>
      <family val="2"/>
    </font>
    <font>
      <b/>
      <sz val="10"/>
      <name val="Carlito"/>
      <family val="2"/>
    </font>
    <font>
      <vertAlign val="superscript"/>
      <sz val="10"/>
      <name val="Carlito"/>
      <family val="2"/>
    </font>
    <font>
      <b/>
      <sz val="10"/>
      <color rgb="FFFF0000"/>
      <name val="Carlito"/>
      <family val="2"/>
    </font>
    <font>
      <vertAlign val="superscript"/>
      <sz val="11"/>
      <name val="Carlito"/>
      <family val="2"/>
    </font>
    <font>
      <b/>
      <sz val="11"/>
      <color rgb="FFFF0000"/>
      <name val="Carlito"/>
      <family val="2"/>
    </font>
    <font>
      <b/>
      <sz val="14"/>
      <color theme="1"/>
      <name val="Carlito"/>
      <family val="2"/>
    </font>
    <font>
      <b/>
      <sz val="11"/>
      <color theme="1"/>
      <name val="Carlito"/>
      <family val="2"/>
    </font>
    <font>
      <i/>
      <sz val="11"/>
      <color theme="1"/>
      <name val="Carlito"/>
      <family val="2"/>
    </font>
    <font>
      <sz val="12"/>
      <color theme="1"/>
      <name val="Carlito"/>
      <family val="2"/>
    </font>
    <font>
      <b/>
      <sz val="14"/>
      <color theme="0"/>
      <name val="Carlito"/>
      <family val="2"/>
    </font>
    <font>
      <sz val="11"/>
      <color rgb="FFFF0000"/>
      <name val="Carlito"/>
      <family val="2"/>
    </font>
    <font>
      <b/>
      <sz val="10"/>
      <color rgb="FF002060"/>
      <name val="Carlito"/>
      <family val="2"/>
    </font>
    <font>
      <b/>
      <sz val="11"/>
      <color rgb="FF002060"/>
      <name val="Carlito"/>
      <family val="2"/>
    </font>
    <font>
      <sz val="10"/>
      <color rgb="FF002060"/>
      <name val="Carlito"/>
      <family val="2"/>
    </font>
    <font>
      <sz val="10"/>
      <color rgb="FFC00000"/>
      <name val="Aptos"/>
      <family val="2"/>
    </font>
    <font>
      <b/>
      <i/>
      <sz val="10"/>
      <color rgb="FF0060A8"/>
      <name val="Carlito"/>
      <family val="2"/>
    </font>
    <font>
      <b/>
      <sz val="14"/>
      <color rgb="FFFF0000"/>
      <name val="Carlito"/>
      <family val="2"/>
    </font>
    <font>
      <b/>
      <sz val="16"/>
      <color rgb="FFFF0000"/>
      <name val="Carlito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97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ashed">
        <color indexed="64"/>
      </right>
      <top style="thin">
        <color indexed="64"/>
      </top>
      <bottom style="thick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ck">
        <color indexed="64"/>
      </bottom>
      <diagonal/>
    </border>
    <border>
      <left style="dashed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dotted">
        <color auto="1"/>
      </right>
      <top style="thick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/>
      <top style="dotted">
        <color auto="1"/>
      </top>
      <bottom style="thick">
        <color auto="1"/>
      </bottom>
      <diagonal/>
    </border>
    <border>
      <left style="dotted">
        <color indexed="64"/>
      </left>
      <right style="dotted">
        <color indexed="64"/>
      </right>
      <top style="dotted">
        <color auto="1"/>
      </top>
      <bottom style="thick">
        <color auto="1"/>
      </bottom>
      <diagonal/>
    </border>
    <border>
      <left style="medium">
        <color auto="1"/>
      </left>
      <right style="dotted">
        <color auto="1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ck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indexed="64"/>
      </top>
      <bottom style="thick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 style="thick">
        <color indexed="64"/>
      </right>
      <top/>
      <bottom style="dotted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/>
      <top style="dotted">
        <color auto="1"/>
      </top>
      <bottom style="dotted">
        <color auto="1"/>
      </bottom>
      <diagonal/>
    </border>
    <border>
      <left/>
      <right style="thick">
        <color indexed="64"/>
      </right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/>
      <right style="thick">
        <color indexed="64"/>
      </right>
      <top style="dotted">
        <color auto="1"/>
      </top>
      <bottom/>
      <diagonal/>
    </border>
    <border>
      <left style="thick">
        <color auto="1"/>
      </left>
      <right/>
      <top style="dotted">
        <color auto="1"/>
      </top>
      <bottom/>
      <diagonal/>
    </border>
    <border>
      <left/>
      <right style="thick">
        <color indexed="64"/>
      </right>
      <top style="dashDotDot">
        <color auto="1"/>
      </top>
      <bottom style="dotted">
        <color auto="1"/>
      </bottom>
      <diagonal/>
    </border>
    <border>
      <left style="thick">
        <color indexed="64"/>
      </left>
      <right/>
      <top style="dashDotDot">
        <color auto="1"/>
      </top>
      <bottom style="dotted">
        <color auto="1"/>
      </bottom>
      <diagonal/>
    </border>
    <border>
      <left/>
      <right style="thick">
        <color indexed="64"/>
      </right>
      <top style="dotted">
        <color auto="1"/>
      </top>
      <bottom style="thick">
        <color auto="1"/>
      </bottom>
      <diagonal/>
    </border>
    <border>
      <left style="thick">
        <color indexed="64"/>
      </left>
      <right/>
      <top style="dotted">
        <color auto="1"/>
      </top>
      <bottom style="thick">
        <color auto="1"/>
      </bottom>
      <diagonal/>
    </border>
    <border>
      <left style="dotted">
        <color auto="1"/>
      </left>
      <right/>
      <top style="dotted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indexed="64"/>
      </top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dotted">
        <color auto="1"/>
      </top>
      <bottom style="dashDotDot">
        <color auto="1"/>
      </bottom>
      <diagonal/>
    </border>
    <border>
      <left style="medium">
        <color indexed="64"/>
      </left>
      <right/>
      <top style="dotted">
        <color auto="1"/>
      </top>
      <bottom/>
      <diagonal/>
    </border>
    <border>
      <left style="medium">
        <color indexed="64"/>
      </left>
      <right/>
      <top style="dashDotDot">
        <color auto="1"/>
      </top>
      <bottom style="dotted">
        <color auto="1"/>
      </bottom>
      <diagonal/>
    </border>
    <border>
      <left style="dotted">
        <color indexed="64"/>
      </left>
      <right/>
      <top style="thick">
        <color indexed="64"/>
      </top>
      <bottom style="thick">
        <color auto="1"/>
      </bottom>
      <diagonal/>
    </border>
    <border>
      <left style="dotted">
        <color indexed="64"/>
      </left>
      <right/>
      <top style="dotted">
        <color auto="1"/>
      </top>
      <bottom style="dashDotDot">
        <color auto="1"/>
      </bottom>
      <diagonal/>
    </border>
    <border>
      <left style="dotted">
        <color indexed="64"/>
      </left>
      <right/>
      <top style="dashDotDot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thick">
        <color auto="1"/>
      </bottom>
      <diagonal/>
    </border>
    <border>
      <left style="dotted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dotted">
        <color theme="7" tint="-0.499984740745262"/>
      </left>
      <right/>
      <top style="dotted">
        <color theme="7" tint="-0.499984740745262"/>
      </top>
      <bottom style="thin">
        <color theme="4" tint="0.39997558519241921"/>
      </bottom>
      <diagonal/>
    </border>
    <border>
      <left style="dotted">
        <color theme="7" tint="-0.499984740745262"/>
      </left>
      <right/>
      <top style="dotted">
        <color theme="7" tint="-0.499984740745262"/>
      </top>
      <bottom style="dotted">
        <color theme="7" tint="-0.499984740745262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7" fillId="0" borderId="0" applyNumberFormat="0" applyFill="0" applyBorder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0" applyNumberFormat="0" applyAlignment="0" applyProtection="0"/>
    <xf numFmtId="0" fontId="15" fillId="7" borderId="11" applyNumberFormat="0" applyAlignment="0" applyProtection="0"/>
    <xf numFmtId="0" fontId="16" fillId="7" borderId="10" applyNumberFormat="0" applyAlignment="0" applyProtection="0"/>
    <xf numFmtId="0" fontId="17" fillId="0" borderId="12" applyNumberFormat="0" applyFill="0" applyAlignment="0" applyProtection="0"/>
    <xf numFmtId="0" fontId="18" fillId="8" borderId="13" applyNumberFormat="0" applyAlignment="0" applyProtection="0"/>
    <xf numFmtId="0" fontId="3" fillId="0" borderId="0" applyNumberFormat="0" applyFill="0" applyBorder="0" applyAlignment="0" applyProtection="0"/>
    <xf numFmtId="0" fontId="6" fillId="9" borderId="14" applyNumberFormat="0" applyFont="0" applyAlignment="0" applyProtection="0"/>
    <xf numFmtId="0" fontId="19" fillId="0" borderId="0" applyNumberFormat="0" applyFill="0" applyBorder="0" applyAlignment="0" applyProtection="0"/>
    <xf numFmtId="0" fontId="5" fillId="0" borderId="15" applyNumberFormat="0" applyFill="0" applyAlignment="0" applyProtection="0"/>
    <xf numFmtId="0" fontId="20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0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0"/>
  </cellStyleXfs>
  <cellXfs count="289">
    <xf numFmtId="0" fontId="0" fillId="0" borderId="0" xfId="0"/>
    <xf numFmtId="0" fontId="1" fillId="0" borderId="0" xfId="0" applyFont="1"/>
    <xf numFmtId="1" fontId="0" fillId="0" borderId="0" xfId="0" applyNumberFormat="1"/>
    <xf numFmtId="0" fontId="2" fillId="0" borderId="0" xfId="0" applyFont="1"/>
    <xf numFmtId="1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0" fillId="0" borderId="0" xfId="0" applyNumberFormat="1"/>
    <xf numFmtId="0" fontId="22" fillId="0" borderId="0" xfId="0" applyFont="1"/>
    <xf numFmtId="0" fontId="23" fillId="0" borderId="0" xfId="0" applyFont="1"/>
    <xf numFmtId="0" fontId="5" fillId="34" borderId="93" xfId="0" applyFont="1" applyFill="1" applyBorder="1"/>
    <xf numFmtId="0" fontId="5" fillId="35" borderId="94" xfId="0" applyFont="1" applyFill="1" applyBorder="1"/>
    <xf numFmtId="0" fontId="5" fillId="35" borderId="95" xfId="0" applyFont="1" applyFill="1" applyBorder="1"/>
    <xf numFmtId="0" fontId="5" fillId="34" borderId="93" xfId="0" applyFont="1" applyFill="1" applyBorder="1" applyAlignment="1">
      <alignment horizontal="left"/>
    </xf>
    <xf numFmtId="0" fontId="25" fillId="0" borderId="0" xfId="0" applyFont="1"/>
    <xf numFmtId="0" fontId="27" fillId="0" borderId="0" xfId="0" applyFont="1"/>
    <xf numFmtId="0" fontId="27" fillId="0" borderId="0" xfId="0" applyFont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right" vertical="center" indent="1"/>
      <protection hidden="1"/>
    </xf>
    <xf numFmtId="0" fontId="32" fillId="0" borderId="0" xfId="0" applyFont="1" applyAlignment="1" applyProtection="1">
      <alignment vertical="center"/>
      <protection hidden="1"/>
    </xf>
    <xf numFmtId="0" fontId="33" fillId="0" borderId="19" xfId="0" applyFont="1" applyBorder="1" applyAlignment="1" applyProtection="1">
      <alignment horizontal="left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164" fontId="36" fillId="0" borderId="0" xfId="0" applyNumberFormat="1" applyFont="1" applyAlignment="1" applyProtection="1">
      <alignment horizontal="left" vertical="center"/>
      <protection hidden="1"/>
    </xf>
    <xf numFmtId="164" fontId="35" fillId="0" borderId="21" xfId="0" applyNumberFormat="1" applyFont="1" applyBorder="1" applyAlignment="1" applyProtection="1">
      <alignment horizontal="left" vertical="center"/>
      <protection hidden="1"/>
    </xf>
    <xf numFmtId="0" fontId="27" fillId="0" borderId="96" xfId="0" applyFont="1" applyBorder="1" applyAlignment="1" applyProtection="1">
      <alignment vertical="top"/>
      <protection hidden="1"/>
    </xf>
    <xf numFmtId="0" fontId="36" fillId="0" borderId="0" xfId="0" applyFont="1" applyAlignment="1" applyProtection="1">
      <alignment horizontal="left" vertical="center" shrinkToFit="1"/>
      <protection hidden="1"/>
    </xf>
    <xf numFmtId="0" fontId="35" fillId="0" borderId="0" xfId="0" applyFont="1" applyAlignment="1" applyProtection="1">
      <alignment horizontal="left" vertical="center"/>
      <protection hidden="1"/>
    </xf>
    <xf numFmtId="0" fontId="37" fillId="0" borderId="0" xfId="0" applyFont="1" applyAlignment="1" applyProtection="1">
      <alignment horizontal="right" vertical="center" indent="1"/>
      <protection hidden="1"/>
    </xf>
    <xf numFmtId="0" fontId="36" fillId="0" borderId="0" xfId="0" applyFont="1" applyAlignment="1" applyProtection="1">
      <alignment horizontal="left" vertical="center"/>
      <protection hidden="1"/>
    </xf>
    <xf numFmtId="0" fontId="35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top"/>
      <protection hidden="1"/>
    </xf>
    <xf numFmtId="0" fontId="27" fillId="0" borderId="0" xfId="0" applyFont="1" applyAlignment="1" applyProtection="1">
      <alignment horizontal="left"/>
      <protection hidden="1"/>
    </xf>
    <xf numFmtId="164" fontId="36" fillId="0" borderId="0" xfId="0" applyNumberFormat="1" applyFont="1" applyAlignment="1" applyProtection="1">
      <alignment horizontal="left" vertical="center" shrinkToFit="1"/>
      <protection hidden="1"/>
    </xf>
    <xf numFmtId="0" fontId="27" fillId="0" borderId="0" xfId="0" applyFont="1" applyAlignment="1" applyProtection="1">
      <alignment horizontal="right" vertical="center" indent="1"/>
      <protection hidden="1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left" indent="2"/>
    </xf>
    <xf numFmtId="0" fontId="41" fillId="0" borderId="0" xfId="0" applyFont="1"/>
    <xf numFmtId="0" fontId="40" fillId="0" borderId="0" xfId="0" applyFont="1" applyAlignment="1">
      <alignment wrapText="1"/>
    </xf>
    <xf numFmtId="0" fontId="42" fillId="0" borderId="0" xfId="0" applyFont="1"/>
    <xf numFmtId="0" fontId="42" fillId="0" borderId="0" xfId="0" applyFont="1" applyAlignment="1">
      <alignment horizontal="right"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45" fillId="0" borderId="5" xfId="0" applyFont="1" applyBorder="1" applyAlignment="1">
      <alignment horizontal="center"/>
    </xf>
    <xf numFmtId="0" fontId="37" fillId="0" borderId="5" xfId="0" applyFont="1" applyBorder="1" applyAlignment="1">
      <alignment vertical="center"/>
    </xf>
    <xf numFmtId="0" fontId="39" fillId="2" borderId="39" xfId="0" applyFont="1" applyFill="1" applyBorder="1" applyAlignment="1" applyProtection="1">
      <alignment horizontal="center" vertical="center"/>
      <protection hidden="1"/>
    </xf>
    <xf numFmtId="0" fontId="39" fillId="2" borderId="40" xfId="0" applyFont="1" applyFill="1" applyBorder="1" applyAlignment="1" applyProtection="1">
      <alignment horizontal="center" vertical="center"/>
      <protection hidden="1"/>
    </xf>
    <xf numFmtId="0" fontId="39" fillId="2" borderId="5" xfId="0" applyFont="1" applyFill="1" applyBorder="1" applyAlignment="1" applyProtection="1">
      <alignment horizontal="center" vertical="center"/>
      <protection hidden="1"/>
    </xf>
    <xf numFmtId="0" fontId="45" fillId="0" borderId="29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39" fillId="2" borderId="51" xfId="0" applyFont="1" applyFill="1" applyBorder="1" applyAlignment="1" applyProtection="1">
      <alignment horizontal="center" vertical="center"/>
      <protection hidden="1"/>
    </xf>
    <xf numFmtId="0" fontId="39" fillId="2" borderId="42" xfId="0" applyFont="1" applyFill="1" applyBorder="1" applyAlignment="1" applyProtection="1">
      <alignment horizontal="center" vertical="center"/>
      <protection hidden="1"/>
    </xf>
    <xf numFmtId="0" fontId="39" fillId="2" borderId="0" xfId="0" applyFont="1" applyFill="1" applyAlignment="1" applyProtection="1">
      <alignment horizontal="center" vertical="center"/>
      <protection hidden="1"/>
    </xf>
    <xf numFmtId="0" fontId="46" fillId="0" borderId="21" xfId="0" applyFont="1" applyBorder="1" applyAlignment="1">
      <alignment horizontal="right"/>
    </xf>
    <xf numFmtId="0" fontId="46" fillId="0" borderId="45" xfId="0" applyFont="1" applyBorder="1" applyAlignment="1">
      <alignment horizontal="right"/>
    </xf>
    <xf numFmtId="0" fontId="39" fillId="0" borderId="0" xfId="0" applyFont="1" applyAlignment="1" applyProtection="1">
      <alignment horizontal="left" indent="2"/>
      <protection hidden="1"/>
    </xf>
    <xf numFmtId="0" fontId="39" fillId="0" borderId="0" xfId="0" applyFont="1" applyAlignment="1" applyProtection="1">
      <alignment horizontal="left" vertical="center" indent="2"/>
      <protection hidden="1"/>
    </xf>
    <xf numFmtId="0" fontId="42" fillId="0" borderId="0" xfId="0" applyFont="1" applyProtection="1">
      <protection hidden="1"/>
    </xf>
    <xf numFmtId="0" fontId="42" fillId="0" borderId="0" xfId="0" applyFont="1" applyAlignment="1">
      <alignment horizontal="left"/>
    </xf>
    <xf numFmtId="0" fontId="42" fillId="0" borderId="0" xfId="0" applyFont="1" applyAlignment="1">
      <alignment horizontal="left" indent="2"/>
    </xf>
    <xf numFmtId="0" fontId="40" fillId="0" borderId="0" xfId="0" applyFont="1" applyAlignment="1">
      <alignment horizontal="left" wrapText="1" indent="2"/>
    </xf>
    <xf numFmtId="0" fontId="42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2" fillId="0" borderId="0" xfId="0" applyFont="1" applyAlignment="1">
      <alignment vertical="center" wrapText="1"/>
    </xf>
    <xf numFmtId="0" fontId="46" fillId="0" borderId="41" xfId="0" applyFont="1" applyBorder="1" applyAlignment="1">
      <alignment horizontal="center" vertical="center" wrapText="1"/>
    </xf>
    <xf numFmtId="0" fontId="46" fillId="0" borderId="43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39" fillId="0" borderId="0" xfId="0" applyFont="1"/>
    <xf numFmtId="0" fontId="42" fillId="0" borderId="0" xfId="0" applyFont="1" applyAlignment="1" applyProtection="1">
      <alignment horizontal="left"/>
      <protection hidden="1"/>
    </xf>
    <xf numFmtId="0" fontId="41" fillId="0" borderId="0" xfId="0" applyFont="1" applyProtection="1">
      <protection hidden="1"/>
    </xf>
    <xf numFmtId="0" fontId="25" fillId="2" borderId="0" xfId="0" applyFont="1" applyFill="1"/>
    <xf numFmtId="0" fontId="40" fillId="0" borderId="0" xfId="0" applyFont="1" applyAlignment="1">
      <alignment horizontal="center" wrapText="1"/>
    </xf>
    <xf numFmtId="16" fontId="45" fillId="0" borderId="0" xfId="0" applyNumberFormat="1" applyFont="1" applyAlignment="1">
      <alignment horizontal="center" vertical="center"/>
    </xf>
    <xf numFmtId="0" fontId="39" fillId="0" borderId="0" xfId="0" applyFont="1" applyAlignment="1" applyProtection="1">
      <alignment horizontal="center" vertical="center"/>
      <protection locked="0"/>
    </xf>
    <xf numFmtId="0" fontId="48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6" fillId="0" borderId="0" xfId="0" applyFont="1" applyAlignment="1">
      <alignment horizontal="center"/>
    </xf>
    <xf numFmtId="0" fontId="42" fillId="0" borderId="0" xfId="0" applyFont="1" applyAlignment="1" applyProtection="1">
      <alignment horizontal="center"/>
      <protection hidden="1"/>
    </xf>
    <xf numFmtId="0" fontId="51" fillId="0" borderId="0" xfId="0" applyFont="1" applyAlignment="1">
      <alignment horizontal="left"/>
    </xf>
    <xf numFmtId="0" fontId="30" fillId="0" borderId="58" xfId="0" applyFont="1" applyBorder="1" applyAlignment="1">
      <alignment horizontal="left" vertical="center" wrapText="1" indent="1"/>
    </xf>
    <xf numFmtId="0" fontId="30" fillId="0" borderId="59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3" fontId="39" fillId="0" borderId="60" xfId="0" applyNumberFormat="1" applyFont="1" applyBorder="1" applyAlignment="1" applyProtection="1">
      <alignment horizontal="center" vertical="center" wrapText="1"/>
      <protection hidden="1"/>
    </xf>
    <xf numFmtId="3" fontId="39" fillId="0" borderId="80" xfId="0" applyNumberFormat="1" applyFont="1" applyBorder="1" applyAlignment="1" applyProtection="1">
      <alignment horizontal="center" vertical="center" wrapText="1"/>
      <protection hidden="1"/>
    </xf>
    <xf numFmtId="3" fontId="39" fillId="0" borderId="26" xfId="0" applyNumberFormat="1" applyFont="1" applyBorder="1" applyAlignment="1" applyProtection="1">
      <alignment horizontal="center" vertical="center" wrapText="1"/>
      <protection hidden="1"/>
    </xf>
    <xf numFmtId="3" fontId="27" fillId="0" borderId="0" xfId="0" applyNumberFormat="1" applyFont="1"/>
    <xf numFmtId="0" fontId="53" fillId="0" borderId="61" xfId="0" applyFont="1" applyBorder="1" applyAlignment="1">
      <alignment horizontal="left" vertical="center" wrapText="1" indent="2"/>
    </xf>
    <xf numFmtId="3" fontId="39" fillId="0" borderId="62" xfId="0" applyNumberFormat="1" applyFont="1" applyBorder="1" applyAlignment="1" applyProtection="1">
      <alignment horizontal="center" vertical="center" wrapText="1"/>
      <protection hidden="1"/>
    </xf>
    <xf numFmtId="0" fontId="53" fillId="0" borderId="63" xfId="0" applyFont="1" applyBorder="1" applyAlignment="1">
      <alignment horizontal="left" vertical="center" wrapText="1" indent="2"/>
    </xf>
    <xf numFmtId="3" fontId="39" fillId="0" borderId="64" xfId="0" applyNumberFormat="1" applyFont="1" applyBorder="1" applyAlignment="1" applyProtection="1">
      <alignment horizontal="center" vertical="center" wrapText="1"/>
      <protection hidden="1"/>
    </xf>
    <xf numFmtId="3" fontId="39" fillId="0" borderId="65" xfId="0" applyNumberFormat="1" applyFont="1" applyBorder="1" applyAlignment="1" applyProtection="1">
      <alignment horizontal="center" vertical="center" wrapText="1"/>
      <protection hidden="1"/>
    </xf>
    <xf numFmtId="3" fontId="39" fillId="0" borderId="76" xfId="0" applyNumberFormat="1" applyFont="1" applyBorder="1" applyAlignment="1" applyProtection="1">
      <alignment horizontal="center" vertical="center" wrapText="1"/>
      <protection hidden="1"/>
    </xf>
    <xf numFmtId="3" fontId="39" fillId="0" borderId="24" xfId="0" applyNumberFormat="1" applyFont="1" applyBorder="1" applyAlignment="1" applyProtection="1">
      <alignment horizontal="center" vertical="center" wrapText="1"/>
      <protection hidden="1"/>
    </xf>
    <xf numFmtId="0" fontId="36" fillId="0" borderId="61" xfId="0" applyFont="1" applyBorder="1" applyAlignment="1">
      <alignment horizontal="left" vertical="center" wrapText="1" indent="2"/>
    </xf>
    <xf numFmtId="3" fontId="39" fillId="0" borderId="77" xfId="0" applyNumberFormat="1" applyFont="1" applyBorder="1" applyAlignment="1" applyProtection="1">
      <alignment horizontal="center" vertical="center" wrapText="1"/>
      <protection hidden="1"/>
    </xf>
    <xf numFmtId="3" fontId="39" fillId="0" borderId="20" xfId="0" applyNumberFormat="1" applyFont="1" applyBorder="1" applyAlignment="1" applyProtection="1">
      <alignment horizontal="center" vertical="center" wrapText="1"/>
      <protection hidden="1"/>
    </xf>
    <xf numFmtId="0" fontId="27" fillId="0" borderId="67" xfId="0" applyFont="1" applyBorder="1" applyAlignment="1">
      <alignment horizontal="left" vertical="center" wrapText="1" indent="4"/>
    </xf>
    <xf numFmtId="3" fontId="39" fillId="0" borderId="68" xfId="0" applyNumberFormat="1" applyFont="1" applyBorder="1" applyAlignment="1" applyProtection="1">
      <alignment horizontal="center" vertical="center" wrapText="1"/>
      <protection hidden="1"/>
    </xf>
    <xf numFmtId="0" fontId="27" fillId="0" borderId="63" xfId="0" applyFont="1" applyBorder="1" applyAlignment="1">
      <alignment horizontal="left" vertical="center" wrapText="1" indent="4"/>
    </xf>
    <xf numFmtId="0" fontId="37" fillId="0" borderId="69" xfId="0" applyFont="1" applyBorder="1" applyAlignment="1">
      <alignment horizontal="left" vertical="center" wrapText="1"/>
    </xf>
    <xf numFmtId="3" fontId="39" fillId="0" borderId="70" xfId="0" applyNumberFormat="1" applyFont="1" applyBorder="1" applyAlignment="1" applyProtection="1">
      <alignment horizontal="center" vertical="center" wrapText="1"/>
      <protection hidden="1"/>
    </xf>
    <xf numFmtId="3" fontId="39" fillId="0" borderId="83" xfId="0" applyNumberFormat="1" applyFont="1" applyBorder="1" applyAlignment="1" applyProtection="1">
      <alignment horizontal="center" vertical="center" wrapText="1"/>
      <protection hidden="1"/>
    </xf>
    <xf numFmtId="3" fontId="39" fillId="0" borderId="86" xfId="0" applyNumberFormat="1" applyFont="1" applyBorder="1" applyAlignment="1" applyProtection="1">
      <alignment horizontal="center" vertical="center" wrapText="1"/>
      <protection hidden="1"/>
    </xf>
    <xf numFmtId="0" fontId="36" fillId="0" borderId="69" xfId="0" applyFont="1" applyBorder="1" applyAlignment="1">
      <alignment horizontal="left" vertical="center" wrapText="1" indent="2"/>
    </xf>
    <xf numFmtId="0" fontId="36" fillId="0" borderId="63" xfId="0" applyFont="1" applyBorder="1" applyAlignment="1">
      <alignment horizontal="left" vertical="center" wrapText="1" indent="2"/>
    </xf>
    <xf numFmtId="0" fontId="30" fillId="0" borderId="54" xfId="0" applyFont="1" applyBorder="1" applyAlignment="1">
      <alignment horizontal="left" vertical="center" wrapText="1"/>
    </xf>
    <xf numFmtId="0" fontId="53" fillId="0" borderId="69" xfId="0" applyFont="1" applyBorder="1" applyAlignment="1">
      <alignment horizontal="left" vertical="center" wrapText="1" indent="2"/>
    </xf>
    <xf numFmtId="0" fontId="53" fillId="0" borderId="71" xfId="0" applyFont="1" applyBorder="1" applyAlignment="1">
      <alignment horizontal="left" vertical="center" wrapText="1" indent="2"/>
    </xf>
    <xf numFmtId="3" fontId="39" fillId="0" borderId="72" xfId="0" applyNumberFormat="1" applyFont="1" applyBorder="1" applyAlignment="1" applyProtection="1">
      <alignment horizontal="center" vertical="center" wrapText="1"/>
      <protection hidden="1"/>
    </xf>
    <xf numFmtId="0" fontId="52" fillId="0" borderId="0" xfId="0" applyFont="1" applyAlignment="1">
      <alignment horizontal="justify"/>
    </xf>
    <xf numFmtId="0" fontId="52" fillId="0" borderId="0" xfId="0" applyFont="1"/>
    <xf numFmtId="0" fontId="30" fillId="0" borderId="0" xfId="0" applyFont="1" applyAlignment="1">
      <alignment horizontal="justify"/>
    </xf>
    <xf numFmtId="0" fontId="54" fillId="0" borderId="0" xfId="0" applyFont="1"/>
    <xf numFmtId="0" fontId="41" fillId="0" borderId="0" xfId="0" applyFont="1" applyAlignment="1" applyProtection="1">
      <alignment horizontal="left" vertical="center" indent="2"/>
      <protection hidden="1"/>
    </xf>
    <xf numFmtId="0" fontId="27" fillId="0" borderId="0" xfId="0" applyFont="1" applyAlignment="1">
      <alignment horizontal="centerContinuous"/>
    </xf>
    <xf numFmtId="0" fontId="27" fillId="0" borderId="0" xfId="0" applyFont="1" applyAlignment="1">
      <alignment horizontal="center"/>
    </xf>
    <xf numFmtId="0" fontId="52" fillId="0" borderId="55" xfId="0" applyFont="1" applyBorder="1" applyAlignment="1">
      <alignment horizontal="center" vertical="center" wrapText="1"/>
    </xf>
    <xf numFmtId="0" fontId="52" fillId="0" borderId="43" xfId="0" applyFont="1" applyBorder="1" applyAlignment="1">
      <alignment horizontal="center" vertical="center" wrapText="1"/>
    </xf>
    <xf numFmtId="0" fontId="52" fillId="0" borderId="2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52" fillId="0" borderId="35" xfId="0" applyFont="1" applyBorder="1" applyAlignment="1">
      <alignment horizontal="center" vertical="center" wrapText="1"/>
    </xf>
    <xf numFmtId="0" fontId="52" fillId="0" borderId="36" xfId="0" applyFont="1" applyBorder="1" applyAlignment="1">
      <alignment horizontal="center" vertical="center" wrapText="1"/>
    </xf>
    <xf numFmtId="0" fontId="52" fillId="0" borderId="37" xfId="0" applyFont="1" applyBorder="1" applyAlignment="1">
      <alignment horizontal="center" vertical="center" wrapText="1"/>
    </xf>
    <xf numFmtId="0" fontId="52" fillId="0" borderId="38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left" vertical="center" wrapText="1"/>
    </xf>
    <xf numFmtId="3" fontId="39" fillId="0" borderId="6" xfId="0" applyNumberFormat="1" applyFont="1" applyBorder="1" applyAlignment="1" applyProtection="1">
      <alignment horizontal="center" vertical="center" wrapText="1"/>
      <protection hidden="1"/>
    </xf>
    <xf numFmtId="3" fontId="39" fillId="0" borderId="40" xfId="0" applyNumberFormat="1" applyFont="1" applyBorder="1" applyAlignment="1" applyProtection="1">
      <alignment horizontal="center" vertical="center" wrapText="1"/>
      <protection hidden="1"/>
    </xf>
    <xf numFmtId="3" fontId="39" fillId="0" borderId="5" xfId="0" applyNumberFormat="1" applyFont="1" applyBorder="1" applyAlignment="1" applyProtection="1">
      <alignment horizontal="center" vertical="center" wrapText="1"/>
      <protection hidden="1"/>
    </xf>
    <xf numFmtId="3" fontId="39" fillId="0" borderId="33" xfId="0" applyNumberFormat="1" applyFont="1" applyBorder="1" applyAlignment="1" applyProtection="1">
      <alignment horizontal="center" vertical="center" wrapText="1"/>
      <protection hidden="1"/>
    </xf>
    <xf numFmtId="0" fontId="41" fillId="0" borderId="89" xfId="0" quotePrefix="1" applyFont="1" applyBorder="1" applyAlignment="1">
      <alignment horizontal="left" vertical="center" wrapText="1" indent="2"/>
    </xf>
    <xf numFmtId="3" fontId="39" fillId="0" borderId="90" xfId="0" applyNumberFormat="1" applyFont="1" applyBorder="1" applyAlignment="1" applyProtection="1">
      <alignment horizontal="center" vertical="center" wrapText="1"/>
      <protection hidden="1"/>
    </xf>
    <xf numFmtId="3" fontId="39" fillId="0" borderId="91" xfId="0" applyNumberFormat="1" applyFont="1" applyBorder="1" applyAlignment="1" applyProtection="1">
      <alignment horizontal="center" vertical="center" wrapText="1"/>
      <protection hidden="1"/>
    </xf>
    <xf numFmtId="3" fontId="39" fillId="0" borderId="18" xfId="0" applyNumberFormat="1" applyFont="1" applyBorder="1" applyAlignment="1" applyProtection="1">
      <alignment horizontal="center" vertical="center" wrapText="1"/>
      <protection hidden="1"/>
    </xf>
    <xf numFmtId="3" fontId="39" fillId="0" borderId="0" xfId="0" applyNumberFormat="1" applyFont="1" applyAlignment="1" applyProtection="1">
      <alignment horizontal="center" vertical="center" wrapText="1"/>
      <protection hidden="1"/>
    </xf>
    <xf numFmtId="0" fontId="41" fillId="0" borderId="61" xfId="0" quotePrefix="1" applyFont="1" applyBorder="1" applyAlignment="1">
      <alignment horizontal="left" vertical="center" wrapText="1" indent="2"/>
    </xf>
    <xf numFmtId="3" fontId="39" fillId="0" borderId="19" xfId="0" applyNumberFormat="1" applyFont="1" applyBorder="1" applyAlignment="1" applyProtection="1">
      <alignment horizontal="center" vertical="center" wrapText="1"/>
      <protection hidden="1"/>
    </xf>
    <xf numFmtId="3" fontId="39" fillId="0" borderId="21" xfId="0" applyNumberFormat="1" applyFont="1" applyBorder="1" applyAlignment="1" applyProtection="1">
      <alignment horizontal="center" vertical="center" wrapText="1"/>
      <protection hidden="1"/>
    </xf>
    <xf numFmtId="0" fontId="30" fillId="0" borderId="4" xfId="0" applyFont="1" applyBorder="1" applyAlignment="1">
      <alignment horizontal="left" vertical="center" wrapText="1"/>
    </xf>
    <xf numFmtId="3" fontId="39" fillId="0" borderId="55" xfId="0" applyNumberFormat="1" applyFont="1" applyBorder="1" applyAlignment="1" applyProtection="1">
      <alignment horizontal="center" vertical="center" wrapText="1"/>
      <protection hidden="1"/>
    </xf>
    <xf numFmtId="3" fontId="39" fillId="0" borderId="43" xfId="0" applyNumberFormat="1" applyFont="1" applyBorder="1" applyAlignment="1" applyProtection="1">
      <alignment horizontal="center" vertical="center" wrapText="1"/>
      <protection hidden="1"/>
    </xf>
    <xf numFmtId="3" fontId="39" fillId="0" borderId="2" xfId="0" applyNumberFormat="1" applyFont="1" applyBorder="1" applyAlignment="1" applyProtection="1">
      <alignment horizontal="center" vertical="center" wrapText="1"/>
      <protection hidden="1"/>
    </xf>
    <xf numFmtId="3" fontId="39" fillId="0" borderId="41" xfId="0" applyNumberFormat="1" applyFont="1" applyBorder="1" applyAlignment="1" applyProtection="1">
      <alignment horizontal="center" vertical="center" wrapText="1"/>
      <protection hidden="1"/>
    </xf>
    <xf numFmtId="3" fontId="39" fillId="0" borderId="44" xfId="0" applyNumberFormat="1" applyFont="1" applyBorder="1" applyAlignment="1" applyProtection="1">
      <alignment horizontal="center" vertical="center" wrapText="1"/>
      <protection hidden="1"/>
    </xf>
    <xf numFmtId="0" fontId="30" fillId="0" borderId="0" xfId="0" applyFont="1"/>
    <xf numFmtId="0" fontId="56" fillId="0" borderId="0" xfId="0" applyFont="1"/>
    <xf numFmtId="49" fontId="31" fillId="37" borderId="19" xfId="0" applyNumberFormat="1" applyFont="1" applyFill="1" applyBorder="1" applyAlignment="1" applyProtection="1">
      <alignment horizontal="left" vertical="center"/>
      <protection locked="0" hidden="1"/>
    </xf>
    <xf numFmtId="0" fontId="31" fillId="37" borderId="19" xfId="0" applyFont="1" applyFill="1" applyBorder="1" applyAlignment="1" applyProtection="1">
      <alignment horizontal="left" vertical="center" shrinkToFit="1"/>
      <protection locked="0" hidden="1"/>
    </xf>
    <xf numFmtId="164" fontId="35" fillId="37" borderId="19" xfId="0" applyNumberFormat="1" applyFont="1" applyFill="1" applyBorder="1" applyAlignment="1" applyProtection="1">
      <alignment horizontal="left" vertical="center"/>
      <protection locked="0" hidden="1"/>
    </xf>
    <xf numFmtId="0" fontId="35" fillId="37" borderId="19" xfId="0" applyFont="1" applyFill="1" applyBorder="1" applyAlignment="1" applyProtection="1">
      <alignment vertical="center" shrinkToFit="1"/>
      <protection locked="0" hidden="1"/>
    </xf>
    <xf numFmtId="0" fontId="35" fillId="37" borderId="19" xfId="0" applyFont="1" applyFill="1" applyBorder="1" applyAlignment="1" applyProtection="1">
      <alignment vertical="center"/>
      <protection locked="0"/>
    </xf>
    <xf numFmtId="49" fontId="35" fillId="37" borderId="19" xfId="0" applyNumberFormat="1" applyFont="1" applyFill="1" applyBorder="1" applyAlignment="1" applyProtection="1">
      <alignment vertical="center"/>
      <protection locked="0"/>
    </xf>
    <xf numFmtId="0" fontId="35" fillId="37" borderId="19" xfId="0" applyFont="1" applyFill="1" applyBorder="1" applyAlignment="1" applyProtection="1">
      <alignment horizontal="left" vertical="center"/>
      <protection locked="0"/>
    </xf>
    <xf numFmtId="0" fontId="57" fillId="0" borderId="0" xfId="0" applyFont="1"/>
    <xf numFmtId="0" fontId="58" fillId="0" borderId="0" xfId="0" applyFont="1" applyAlignment="1">
      <alignment wrapText="1"/>
    </xf>
    <xf numFmtId="0" fontId="59" fillId="0" borderId="0" xfId="0" applyFont="1"/>
    <xf numFmtId="0" fontId="59" fillId="0" borderId="0" xfId="0" quotePrefix="1" applyFont="1"/>
    <xf numFmtId="0" fontId="60" fillId="0" borderId="0" xfId="0" applyFont="1"/>
    <xf numFmtId="0" fontId="0" fillId="0" borderId="0" xfId="0" applyAlignment="1">
      <alignment horizontal="left"/>
    </xf>
    <xf numFmtId="0" fontId="51" fillId="0" borderId="0" xfId="0" applyFont="1"/>
    <xf numFmtId="3" fontId="39" fillId="37" borderId="83" xfId="0" applyNumberFormat="1" applyFont="1" applyFill="1" applyBorder="1" applyAlignment="1" applyProtection="1">
      <alignment horizontal="center" vertical="center" wrapText="1"/>
      <protection locked="0" hidden="1"/>
    </xf>
    <xf numFmtId="3" fontId="39" fillId="37" borderId="86" xfId="0" applyNumberFormat="1" applyFont="1" applyFill="1" applyBorder="1" applyAlignment="1" applyProtection="1">
      <alignment horizontal="center" vertical="center" wrapText="1"/>
      <protection locked="0" hidden="1"/>
    </xf>
    <xf numFmtId="3" fontId="39" fillId="37" borderId="78" xfId="0" applyNumberFormat="1" applyFont="1" applyFill="1" applyBorder="1" applyAlignment="1" applyProtection="1">
      <alignment horizontal="center" vertical="center" wrapText="1"/>
      <protection locked="0" hidden="1"/>
    </xf>
    <xf numFmtId="3" fontId="39" fillId="37" borderId="73" xfId="0" applyNumberFormat="1" applyFont="1" applyFill="1" applyBorder="1" applyAlignment="1" applyProtection="1">
      <alignment horizontal="center" vertical="center" wrapText="1"/>
      <protection locked="0" hidden="1"/>
    </xf>
    <xf numFmtId="3" fontId="39" fillId="37" borderId="81" xfId="0" applyNumberFormat="1" applyFont="1" applyFill="1" applyBorder="1" applyAlignment="1" applyProtection="1">
      <alignment horizontal="center" vertical="center" wrapText="1"/>
      <protection locked="0" hidden="1"/>
    </xf>
    <xf numFmtId="3" fontId="39" fillId="37" borderId="85" xfId="0" applyNumberFormat="1" applyFont="1" applyFill="1" applyBorder="1" applyAlignment="1" applyProtection="1">
      <alignment horizontal="center" vertical="center" wrapText="1"/>
      <protection locked="0" hidden="1"/>
    </xf>
    <xf numFmtId="3" fontId="39" fillId="37" borderId="82" xfId="0" applyNumberFormat="1" applyFont="1" applyFill="1" applyBorder="1" applyAlignment="1" applyProtection="1">
      <alignment horizontal="center" vertical="center" wrapText="1"/>
      <protection locked="0" hidden="1"/>
    </xf>
    <xf numFmtId="3" fontId="39" fillId="37" borderId="22" xfId="0" applyNumberFormat="1" applyFont="1" applyFill="1" applyBorder="1" applyAlignment="1" applyProtection="1">
      <alignment horizontal="center" vertical="center" wrapText="1"/>
      <protection locked="0" hidden="1"/>
    </xf>
    <xf numFmtId="3" fontId="39" fillId="37" borderId="77" xfId="0" applyNumberFormat="1" applyFont="1" applyFill="1" applyBorder="1" applyAlignment="1" applyProtection="1">
      <alignment horizontal="center" vertical="center" wrapText="1"/>
      <protection locked="0" hidden="1"/>
    </xf>
    <xf numFmtId="3" fontId="39" fillId="37" borderId="20" xfId="0" applyNumberFormat="1" applyFont="1" applyFill="1" applyBorder="1" applyAlignment="1" applyProtection="1">
      <alignment horizontal="center" vertical="center" wrapText="1"/>
      <protection locked="0" hidden="1"/>
    </xf>
    <xf numFmtId="0" fontId="39" fillId="37" borderId="19" xfId="0" applyFont="1" applyFill="1" applyBorder="1" applyAlignment="1" applyProtection="1">
      <alignment horizontal="center" vertical="center"/>
      <protection locked="0"/>
    </xf>
    <xf numFmtId="0" fontId="41" fillId="37" borderId="19" xfId="0" applyFont="1" applyFill="1" applyBorder="1" applyAlignment="1" applyProtection="1">
      <alignment horizontal="center" vertical="center"/>
      <protection locked="0"/>
    </xf>
    <xf numFmtId="0" fontId="62" fillId="0" borderId="0" xfId="0" applyFont="1"/>
    <xf numFmtId="0" fontId="63" fillId="0" borderId="0" xfId="0" applyFont="1" applyAlignment="1">
      <alignment horizontal="center" vertical="center" wrapText="1"/>
    </xf>
    <xf numFmtId="0" fontId="62" fillId="0" borderId="0" xfId="0" applyFont="1" applyAlignment="1">
      <alignment horizontal="left" wrapText="1" indent="2"/>
    </xf>
    <xf numFmtId="0" fontId="41" fillId="37" borderId="76" xfId="0" applyFont="1" applyFill="1" applyBorder="1" applyAlignment="1" applyProtection="1">
      <alignment horizontal="center" vertical="center" wrapText="1"/>
      <protection locked="0"/>
    </xf>
    <xf numFmtId="0" fontId="41" fillId="37" borderId="87" xfId="0" applyFont="1" applyFill="1" applyBorder="1" applyAlignment="1" applyProtection="1">
      <alignment horizontal="center" vertical="center" wrapText="1"/>
      <protection locked="0"/>
    </xf>
    <xf numFmtId="0" fontId="41" fillId="37" borderId="34" xfId="0" applyFont="1" applyFill="1" applyBorder="1" applyAlignment="1" applyProtection="1">
      <alignment horizontal="center" vertical="center" wrapText="1"/>
      <protection locked="0"/>
    </xf>
    <xf numFmtId="0" fontId="41" fillId="37" borderId="24" xfId="0" applyFont="1" applyFill="1" applyBorder="1" applyAlignment="1" applyProtection="1">
      <alignment horizontal="center" vertical="center" wrapText="1"/>
      <protection locked="0"/>
    </xf>
    <xf numFmtId="0" fontId="41" fillId="37" borderId="19" xfId="0" applyFont="1" applyFill="1" applyBorder="1" applyAlignment="1" applyProtection="1">
      <alignment horizontal="center" vertical="center" wrapText="1"/>
      <protection locked="0"/>
    </xf>
    <xf numFmtId="0" fontId="41" fillId="37" borderId="20" xfId="0" applyFont="1" applyFill="1" applyBorder="1" applyAlignment="1" applyProtection="1">
      <alignment horizontal="center" vertical="center" wrapText="1"/>
      <protection locked="0"/>
    </xf>
    <xf numFmtId="0" fontId="41" fillId="37" borderId="43" xfId="0" applyFont="1" applyFill="1" applyBorder="1" applyAlignment="1" applyProtection="1">
      <alignment horizontal="center" vertical="center" wrapText="1"/>
      <protection locked="0"/>
    </xf>
    <xf numFmtId="0" fontId="41" fillId="37" borderId="88" xfId="0" applyFont="1" applyFill="1" applyBorder="1" applyAlignment="1" applyProtection="1">
      <alignment horizontal="center" vertical="center" wrapText="1"/>
      <protection locked="0"/>
    </xf>
    <xf numFmtId="0" fontId="39" fillId="37" borderId="66" xfId="0" applyFont="1" applyFill="1" applyBorder="1" applyAlignment="1" applyProtection="1">
      <alignment horizontal="center" vertical="center"/>
      <protection locked="0"/>
    </xf>
    <xf numFmtId="0" fontId="39" fillId="37" borderId="34" xfId="0" applyFont="1" applyFill="1" applyBorder="1" applyAlignment="1" applyProtection="1">
      <alignment horizontal="center" vertical="center"/>
      <protection locked="0"/>
    </xf>
    <xf numFmtId="0" fontId="39" fillId="37" borderId="29" xfId="0" applyFont="1" applyFill="1" applyBorder="1" applyAlignment="1" applyProtection="1">
      <alignment horizontal="center" vertical="center"/>
      <protection locked="0"/>
    </xf>
    <xf numFmtId="0" fontId="39" fillId="37" borderId="50" xfId="0" applyFont="1" applyFill="1" applyBorder="1" applyAlignment="1" applyProtection="1">
      <alignment horizontal="center" vertical="center"/>
      <protection locked="0"/>
    </xf>
    <xf numFmtId="0" fontId="39" fillId="37" borderId="21" xfId="0" applyFont="1" applyFill="1" applyBorder="1" applyAlignment="1" applyProtection="1">
      <alignment horizontal="center" vertical="center"/>
      <protection locked="0"/>
    </xf>
    <xf numFmtId="0" fontId="39" fillId="37" borderId="52" xfId="0" applyFont="1" applyFill="1" applyBorder="1" applyAlignment="1" applyProtection="1">
      <alignment horizontal="center" vertical="center"/>
      <protection locked="0"/>
    </xf>
    <xf numFmtId="0" fontId="39" fillId="37" borderId="46" xfId="0" applyFont="1" applyFill="1" applyBorder="1" applyAlignment="1" applyProtection="1">
      <alignment horizontal="center" vertical="center"/>
      <protection locked="0"/>
    </xf>
    <xf numFmtId="0" fontId="39" fillId="37" borderId="45" xfId="0" applyFont="1" applyFill="1" applyBorder="1" applyAlignment="1" applyProtection="1">
      <alignment horizontal="center" vertical="center"/>
      <protection locked="0"/>
    </xf>
    <xf numFmtId="0" fontId="39" fillId="0" borderId="21" xfId="0" applyFont="1" applyBorder="1" applyAlignment="1">
      <alignment horizontal="left" vertical="center" wrapText="1"/>
    </xf>
    <xf numFmtId="0" fontId="39" fillId="37" borderId="21" xfId="0" applyFont="1" applyFill="1" applyBorder="1" applyAlignment="1" applyProtection="1">
      <alignment horizontal="left" vertical="center" shrinkToFit="1"/>
      <protection locked="0"/>
    </xf>
    <xf numFmtId="0" fontId="39" fillId="37" borderId="45" xfId="0" applyFont="1" applyFill="1" applyBorder="1" applyAlignment="1" applyProtection="1">
      <alignment horizontal="left" vertical="center" shrinkToFit="1"/>
      <protection locked="0"/>
    </xf>
    <xf numFmtId="3" fontId="39" fillId="37" borderId="40" xfId="0" applyNumberFormat="1" applyFont="1" applyFill="1" applyBorder="1" applyAlignment="1" applyProtection="1">
      <alignment horizontal="center" vertical="center" wrapText="1"/>
      <protection locked="0"/>
    </xf>
    <xf numFmtId="3" fontId="39" fillId="37" borderId="56" xfId="0" applyNumberFormat="1" applyFont="1" applyFill="1" applyBorder="1" applyAlignment="1" applyProtection="1">
      <alignment horizontal="center" vertical="center" wrapText="1"/>
      <protection locked="0"/>
    </xf>
    <xf numFmtId="3" fontId="39" fillId="37" borderId="42" xfId="0" applyNumberFormat="1" applyFont="1" applyFill="1" applyBorder="1" applyAlignment="1" applyProtection="1">
      <alignment horizontal="center" vertical="center" wrapText="1"/>
      <protection locked="0"/>
    </xf>
    <xf numFmtId="3" fontId="39" fillId="37" borderId="92" xfId="0" applyNumberFormat="1" applyFont="1" applyFill="1" applyBorder="1" applyAlignment="1" applyProtection="1">
      <alignment horizontal="center" vertical="center" wrapText="1"/>
      <protection locked="0"/>
    </xf>
    <xf numFmtId="3" fontId="39" fillId="37" borderId="19" xfId="0" applyNumberFormat="1" applyFont="1" applyFill="1" applyBorder="1" applyAlignment="1" applyProtection="1">
      <alignment horizontal="center" vertical="center" wrapText="1"/>
      <protection locked="0"/>
    </xf>
    <xf numFmtId="3" fontId="39" fillId="37" borderId="57" xfId="0" applyNumberFormat="1" applyFont="1" applyFill="1" applyBorder="1" applyAlignment="1" applyProtection="1">
      <alignment horizontal="center" vertical="center" wrapText="1"/>
      <protection locked="0"/>
    </xf>
    <xf numFmtId="3" fontId="39" fillId="37" borderId="5" xfId="0" applyNumberFormat="1" applyFont="1" applyFill="1" applyBorder="1" applyAlignment="1" applyProtection="1">
      <alignment horizontal="center" vertical="center" wrapText="1"/>
      <protection locked="0"/>
    </xf>
    <xf numFmtId="3" fontId="39" fillId="37" borderId="0" xfId="0" applyNumberFormat="1" applyFont="1" applyFill="1" applyAlignment="1" applyProtection="1">
      <alignment horizontal="center" vertical="center" wrapText="1"/>
      <protection locked="0"/>
    </xf>
    <xf numFmtId="3" fontId="39" fillId="37" borderId="21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28" xfId="0" applyFont="1" applyBorder="1" applyAlignment="1">
      <alignment vertical="center" wrapText="1"/>
    </xf>
    <xf numFmtId="0" fontId="39" fillId="37" borderId="57" xfId="0" applyFont="1" applyFill="1" applyBorder="1" applyAlignment="1" applyProtection="1">
      <alignment horizontal="left" vertical="center" shrinkToFit="1"/>
      <protection locked="0"/>
    </xf>
    <xf numFmtId="0" fontId="61" fillId="0" borderId="0" xfId="0" applyFont="1" applyAlignment="1" applyProtection="1">
      <alignment vertical="center"/>
      <protection hidden="1"/>
    </xf>
    <xf numFmtId="0" fontId="51" fillId="0" borderId="0" xfId="0" applyFont="1" applyAlignment="1">
      <alignment horizontal="left" indent="8"/>
    </xf>
    <xf numFmtId="0" fontId="39" fillId="0" borderId="19" xfId="0" applyFont="1" applyBorder="1" applyAlignment="1" applyProtection="1">
      <alignment horizontal="center" vertical="center"/>
      <protection hidden="1"/>
    </xf>
    <xf numFmtId="0" fontId="41" fillId="0" borderId="66" xfId="0" applyFont="1" applyBorder="1" applyAlignment="1" applyProtection="1">
      <alignment horizontal="center" vertical="center" wrapText="1"/>
      <protection hidden="1"/>
    </xf>
    <xf numFmtId="0" fontId="41" fillId="0" borderId="49" xfId="0" applyFont="1" applyBorder="1" applyAlignment="1" applyProtection="1">
      <alignment horizontal="center" vertical="center" wrapText="1"/>
      <protection hidden="1"/>
    </xf>
    <xf numFmtId="0" fontId="42" fillId="0" borderId="0" xfId="0" applyFont="1" applyAlignment="1" applyProtection="1">
      <alignment horizontal="left" vertical="center" wrapText="1" indent="4"/>
      <protection hidden="1"/>
    </xf>
    <xf numFmtId="0" fontId="41" fillId="0" borderId="0" xfId="0" applyFont="1" applyAlignment="1" applyProtection="1">
      <alignment horizontal="left" vertical="center" wrapText="1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0" fontId="39" fillId="0" borderId="29" xfId="0" applyFont="1" applyBorder="1" applyAlignment="1" applyProtection="1">
      <alignment horizontal="center" vertical="center"/>
      <protection hidden="1"/>
    </xf>
    <xf numFmtId="0" fontId="30" fillId="0" borderId="79" xfId="0" applyFont="1" applyBorder="1" applyAlignment="1">
      <alignment horizontal="center" vertical="center" wrapText="1"/>
    </xf>
    <xf numFmtId="0" fontId="30" fillId="0" borderId="84" xfId="0" applyFont="1" applyBorder="1" applyAlignment="1">
      <alignment horizontal="center" vertical="center" wrapText="1"/>
    </xf>
    <xf numFmtId="0" fontId="39" fillId="0" borderId="0" xfId="0" applyFont="1" applyAlignment="1" applyProtection="1">
      <alignment horizontal="left" wrapText="1"/>
      <protection hidden="1"/>
    </xf>
    <xf numFmtId="0" fontId="41" fillId="0" borderId="0" xfId="0" applyFont="1" applyAlignment="1" applyProtection="1">
      <alignment vertical="center" wrapText="1"/>
      <protection hidden="1"/>
    </xf>
    <xf numFmtId="0" fontId="42" fillId="0" borderId="0" xfId="0" applyFont="1" applyAlignment="1" applyProtection="1">
      <alignment horizontal="left" indent="2"/>
      <protection hidden="1"/>
    </xf>
    <xf numFmtId="0" fontId="46" fillId="0" borderId="0" xfId="0" applyFont="1" applyAlignment="1" applyProtection="1">
      <alignment horizontal="right" indent="1"/>
      <protection hidden="1"/>
    </xf>
    <xf numFmtId="0" fontId="55" fillId="36" borderId="53" xfId="0" applyFont="1" applyFill="1" applyBorder="1" applyAlignment="1" applyProtection="1">
      <alignment horizontal="center" vertical="center" wrapText="1" shrinkToFit="1"/>
      <protection hidden="1"/>
    </xf>
    <xf numFmtId="0" fontId="55" fillId="36" borderId="34" xfId="0" applyFont="1" applyFill="1" applyBorder="1" applyAlignment="1" applyProtection="1">
      <alignment horizontal="center" vertical="center" wrapText="1" shrinkToFit="1"/>
      <protection hidden="1"/>
    </xf>
    <xf numFmtId="0" fontId="38" fillId="0" borderId="22" xfId="0" applyFont="1" applyBorder="1" applyAlignment="1" applyProtection="1">
      <alignment horizontal="left" vertical="center" wrapText="1"/>
      <protection hidden="1"/>
    </xf>
    <xf numFmtId="0" fontId="38" fillId="0" borderId="28" xfId="0" applyFont="1" applyBorder="1" applyAlignment="1" applyProtection="1">
      <alignment horizontal="left" vertical="center" wrapText="1"/>
      <protection hidden="1"/>
    </xf>
    <xf numFmtId="0" fontId="38" fillId="0" borderId="23" xfId="0" applyFont="1" applyBorder="1" applyAlignment="1" applyProtection="1">
      <alignment horizontal="left" vertical="center" wrapText="1"/>
      <protection hidden="1"/>
    </xf>
    <xf numFmtId="0" fontId="38" fillId="0" borderId="26" xfId="0" applyFont="1" applyBorder="1" applyAlignment="1" applyProtection="1">
      <alignment horizontal="left" vertical="center" wrapText="1"/>
      <protection hidden="1"/>
    </xf>
    <xf numFmtId="0" fontId="38" fillId="0" borderId="0" xfId="0" applyFont="1" applyAlignment="1" applyProtection="1">
      <alignment horizontal="left" vertical="center" wrapText="1"/>
      <protection hidden="1"/>
    </xf>
    <xf numFmtId="0" fontId="38" fillId="0" borderId="27" xfId="0" applyFont="1" applyBorder="1" applyAlignment="1" applyProtection="1">
      <alignment horizontal="left" vertical="center" wrapText="1"/>
      <protection hidden="1"/>
    </xf>
    <xf numFmtId="0" fontId="38" fillId="0" borderId="24" xfId="0" applyFont="1" applyBorder="1" applyAlignment="1" applyProtection="1">
      <alignment horizontal="left" vertical="center" wrapText="1"/>
      <protection hidden="1"/>
    </xf>
    <xf numFmtId="0" fontId="38" fillId="0" borderId="29" xfId="0" applyFont="1" applyBorder="1" applyAlignment="1" applyProtection="1">
      <alignment horizontal="left" vertical="center" wrapText="1"/>
      <protection hidden="1"/>
    </xf>
    <xf numFmtId="0" fontId="38" fillId="0" borderId="25" xfId="0" applyFont="1" applyBorder="1" applyAlignment="1" applyProtection="1">
      <alignment horizontal="left" vertic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0" fontId="29" fillId="0" borderId="29" xfId="0" applyFont="1" applyBorder="1" applyAlignment="1" applyProtection="1">
      <alignment horizontal="center" vertical="center" wrapText="1"/>
      <protection hidden="1"/>
    </xf>
    <xf numFmtId="0" fontId="27" fillId="37" borderId="22" xfId="0" applyFont="1" applyFill="1" applyBorder="1" applyAlignment="1" applyProtection="1">
      <alignment horizontal="left" vertical="top" wrapText="1"/>
      <protection locked="0"/>
    </xf>
    <xf numFmtId="0" fontId="27" fillId="37" borderId="28" xfId="0" applyFont="1" applyFill="1" applyBorder="1" applyAlignment="1" applyProtection="1">
      <alignment horizontal="left" vertical="top" wrapText="1"/>
      <protection locked="0"/>
    </xf>
    <xf numFmtId="0" fontId="27" fillId="37" borderId="23" xfId="0" applyFont="1" applyFill="1" applyBorder="1" applyAlignment="1" applyProtection="1">
      <alignment horizontal="left" vertical="top" wrapText="1"/>
      <protection locked="0"/>
    </xf>
    <xf numFmtId="0" fontId="27" fillId="37" borderId="26" xfId="0" applyFont="1" applyFill="1" applyBorder="1" applyAlignment="1" applyProtection="1">
      <alignment horizontal="left" vertical="top" wrapText="1"/>
      <protection locked="0"/>
    </xf>
    <xf numFmtId="0" fontId="27" fillId="37" borderId="0" xfId="0" applyFont="1" applyFill="1" applyAlignment="1" applyProtection="1">
      <alignment horizontal="left" vertical="top" wrapText="1"/>
      <protection locked="0"/>
    </xf>
    <xf numFmtId="0" fontId="27" fillId="37" borderId="27" xfId="0" applyFont="1" applyFill="1" applyBorder="1" applyAlignment="1" applyProtection="1">
      <alignment horizontal="left" vertical="top" wrapText="1"/>
      <protection locked="0"/>
    </xf>
    <xf numFmtId="0" fontId="27" fillId="37" borderId="24" xfId="0" applyFont="1" applyFill="1" applyBorder="1" applyAlignment="1" applyProtection="1">
      <alignment horizontal="left" vertical="top" wrapText="1"/>
      <protection locked="0"/>
    </xf>
    <xf numFmtId="0" fontId="27" fillId="37" borderId="29" xfId="0" applyFont="1" applyFill="1" applyBorder="1" applyAlignment="1" applyProtection="1">
      <alignment horizontal="left" vertical="top" wrapText="1"/>
      <protection locked="0"/>
    </xf>
    <xf numFmtId="0" fontId="27" fillId="37" borderId="25" xfId="0" applyFont="1" applyFill="1" applyBorder="1" applyAlignment="1" applyProtection="1">
      <alignment horizontal="left" vertical="top" wrapText="1"/>
      <protection locked="0"/>
    </xf>
    <xf numFmtId="0" fontId="30" fillId="0" borderId="1" xfId="0" applyFont="1" applyBorder="1" applyAlignment="1">
      <alignment horizontal="left" vertical="center" wrapText="1" indent="1"/>
    </xf>
    <xf numFmtId="0" fontId="30" fillId="0" borderId="4" xfId="0" applyFont="1" applyBorder="1" applyAlignment="1">
      <alignment horizontal="left" vertical="center" wrapText="1" indent="1"/>
    </xf>
    <xf numFmtId="0" fontId="30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48" fillId="0" borderId="0" xfId="0" applyFont="1" applyAlignment="1" applyProtection="1">
      <alignment horizontal="center" vertical="top" wrapText="1"/>
      <protection hidden="1"/>
    </xf>
    <xf numFmtId="0" fontId="41" fillId="0" borderId="0" xfId="0" applyFont="1" applyAlignment="1">
      <alignment horizontal="left" vertical="center" wrapText="1"/>
    </xf>
    <xf numFmtId="0" fontId="41" fillId="0" borderId="2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 indent="1"/>
    </xf>
    <xf numFmtId="0" fontId="42" fillId="0" borderId="2" xfId="0" applyFont="1" applyBorder="1" applyAlignment="1">
      <alignment horizontal="left" vertical="center" wrapText="1" indent="1"/>
    </xf>
    <xf numFmtId="0" fontId="42" fillId="0" borderId="74" xfId="0" applyFont="1" applyBorder="1" applyAlignment="1">
      <alignment horizontal="center" vertical="center" wrapText="1"/>
    </xf>
    <xf numFmtId="0" fontId="42" fillId="0" borderId="75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1" fillId="37" borderId="22" xfId="0" applyFont="1" applyFill="1" applyBorder="1" applyAlignment="1" applyProtection="1">
      <alignment horizontal="left" vertical="top" wrapText="1"/>
      <protection locked="0"/>
    </xf>
    <xf numFmtId="0" fontId="41" fillId="37" borderId="28" xfId="0" applyFont="1" applyFill="1" applyBorder="1" applyAlignment="1" applyProtection="1">
      <alignment horizontal="left" vertical="top" wrapText="1"/>
      <protection locked="0"/>
    </xf>
    <xf numFmtId="0" fontId="41" fillId="37" borderId="23" xfId="0" applyFont="1" applyFill="1" applyBorder="1" applyAlignment="1" applyProtection="1">
      <alignment horizontal="left" vertical="top" wrapText="1"/>
      <protection locked="0"/>
    </xf>
    <xf numFmtId="0" fontId="41" fillId="37" borderId="26" xfId="0" applyFont="1" applyFill="1" applyBorder="1" applyAlignment="1" applyProtection="1">
      <alignment horizontal="left" vertical="top" wrapText="1"/>
      <protection locked="0"/>
    </xf>
    <xf numFmtId="0" fontId="41" fillId="37" borderId="0" xfId="0" applyFont="1" applyFill="1" applyAlignment="1" applyProtection="1">
      <alignment horizontal="left" vertical="top" wrapText="1"/>
      <protection locked="0"/>
    </xf>
    <xf numFmtId="0" fontId="41" fillId="37" borderId="27" xfId="0" applyFont="1" applyFill="1" applyBorder="1" applyAlignment="1" applyProtection="1">
      <alignment horizontal="left" vertical="top" wrapText="1"/>
      <protection locked="0"/>
    </xf>
    <xf numFmtId="0" fontId="41" fillId="37" borderId="24" xfId="0" applyFont="1" applyFill="1" applyBorder="1" applyAlignment="1" applyProtection="1">
      <alignment horizontal="left" vertical="top" wrapText="1"/>
      <protection locked="0"/>
    </xf>
    <xf numFmtId="0" fontId="41" fillId="37" borderId="29" xfId="0" applyFont="1" applyFill="1" applyBorder="1" applyAlignment="1" applyProtection="1">
      <alignment horizontal="left" vertical="top" wrapText="1"/>
      <protection locked="0"/>
    </xf>
    <xf numFmtId="0" fontId="41" fillId="37" borderId="25" xfId="0" applyFont="1" applyFill="1" applyBorder="1" applyAlignment="1" applyProtection="1">
      <alignment horizontal="left" vertical="top" wrapText="1"/>
      <protection locked="0"/>
    </xf>
    <xf numFmtId="0" fontId="41" fillId="0" borderId="45" xfId="0" applyFont="1" applyBorder="1" applyAlignment="1">
      <alignment horizontal="left" vertical="center" wrapText="1"/>
    </xf>
    <xf numFmtId="0" fontId="39" fillId="0" borderId="0" xfId="0" applyFont="1" applyAlignment="1" applyProtection="1">
      <alignment horizontal="left" vertical="center" wrapText="1"/>
      <protection hidden="1"/>
    </xf>
    <xf numFmtId="0" fontId="50" fillId="0" borderId="0" xfId="0" applyFont="1" applyAlignment="1" applyProtection="1">
      <alignment horizontal="right"/>
      <protection hidden="1"/>
    </xf>
    <xf numFmtId="0" fontId="39" fillId="0" borderId="0" xfId="0" applyFont="1" applyAlignment="1" applyProtection="1">
      <alignment horizontal="left" wrapText="1" indent="2"/>
      <protection hidden="1"/>
    </xf>
    <xf numFmtId="0" fontId="42" fillId="0" borderId="3" xfId="0" applyFont="1" applyBorder="1" applyAlignment="1">
      <alignment horizontal="left" vertical="center" indent="1"/>
    </xf>
    <xf numFmtId="0" fontId="42" fillId="0" borderId="2" xfId="0" applyFont="1" applyBorder="1" applyAlignment="1">
      <alignment horizontal="left" vertical="center" indent="1"/>
    </xf>
    <xf numFmtId="0" fontId="42" fillId="0" borderId="47" xfId="0" applyFont="1" applyBorder="1" applyAlignment="1">
      <alignment horizontal="center" vertical="center" wrapText="1"/>
    </xf>
    <xf numFmtId="0" fontId="42" fillId="0" borderId="49" xfId="0" applyFont="1" applyBorder="1" applyAlignment="1">
      <alignment horizontal="center" vertical="center" wrapText="1"/>
    </xf>
    <xf numFmtId="0" fontId="42" fillId="0" borderId="48" xfId="0" applyFont="1" applyBorder="1" applyAlignment="1">
      <alignment horizontal="center" vertical="center" wrapText="1"/>
    </xf>
    <xf numFmtId="0" fontId="42" fillId="0" borderId="43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4" xr:uid="{373771B5-B5CC-464B-BD6D-EBB46134A6D8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2" xr:uid="{00000000-0005-0000-0000-000029000000}"/>
    <cellStyle name="Título 5" xfId="43" xr:uid="{00000000-0005-0000-0000-00002A000000}"/>
    <cellStyle name="Total" xfId="17" builtinId="25" customBuiltin="1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  <border>
        <left/>
        <right/>
        <top/>
        <bottom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rgb="FFFFFFCC"/>
      </font>
    </dxf>
    <dxf>
      <font>
        <color rgb="FFFFFFCC"/>
      </font>
    </dxf>
  </dxfs>
  <tableStyles count="1" defaultTableStyle="TableStyleMedium9" defaultPivotStyle="PivotStyleLight16">
    <tableStyle name="Invisible" pivot="0" table="0" count="0" xr9:uid="{22A2FC40-4779-44EA-9DA2-409801833E7F}"/>
  </tableStyles>
  <colors>
    <mruColors>
      <color rgb="FF0060A8"/>
      <color rgb="FFFFFFCC"/>
      <color rgb="FF33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>
    <tabColor rgb="FFFFC000"/>
  </sheetPr>
  <dimension ref="A1:E493"/>
  <sheetViews>
    <sheetView workbookViewId="0">
      <selection sqref="A1:E493"/>
    </sheetView>
  </sheetViews>
  <sheetFormatPr baseColWidth="10" defaultColWidth="11.42578125" defaultRowHeight="12" x14ac:dyDescent="0.2"/>
  <cols>
    <col min="1" max="1" width="7.7109375" style="8" customWidth="1"/>
    <col min="2" max="2" width="38.7109375" style="8" customWidth="1"/>
    <col min="3" max="3" width="7.5703125" style="8" customWidth="1"/>
    <col min="4" max="4" width="50" style="8" bestFit="1" customWidth="1"/>
    <col min="5" max="5" width="11.42578125" style="8"/>
    <col min="6" max="16384" width="11.42578125" style="7"/>
  </cols>
  <sheetData>
    <row r="1" spans="1:5" ht="15" x14ac:dyDescent="0.25">
      <c r="A1" s="156" t="s">
        <v>145</v>
      </c>
      <c r="B1" s="157" t="s">
        <v>469</v>
      </c>
      <c r="C1" s="157"/>
      <c r="D1" s="157" t="s">
        <v>469</v>
      </c>
      <c r="E1" s="156" t="s">
        <v>145</v>
      </c>
    </row>
    <row r="2" spans="1:5" ht="12.75" x14ac:dyDescent="0.2">
      <c r="A2" s="158">
        <v>10101</v>
      </c>
      <c r="B2" s="158" t="s">
        <v>470</v>
      </c>
      <c r="C2" s="158"/>
      <c r="D2" s="158" t="s">
        <v>470</v>
      </c>
      <c r="E2" s="158">
        <v>10101</v>
      </c>
    </row>
    <row r="3" spans="1:5" ht="12.75" x14ac:dyDescent="0.2">
      <c r="A3" s="158">
        <v>10102</v>
      </c>
      <c r="B3" s="158" t="s">
        <v>471</v>
      </c>
      <c r="C3" s="158"/>
      <c r="D3" s="158" t="s">
        <v>471</v>
      </c>
      <c r="E3" s="158">
        <v>10102</v>
      </c>
    </row>
    <row r="4" spans="1:5" ht="12.75" x14ac:dyDescent="0.2">
      <c r="A4" s="158">
        <v>10103</v>
      </c>
      <c r="B4" s="158" t="s">
        <v>472</v>
      </c>
      <c r="C4" s="158"/>
      <c r="D4" s="158" t="s">
        <v>472</v>
      </c>
      <c r="E4" s="158">
        <v>10103</v>
      </c>
    </row>
    <row r="5" spans="1:5" ht="12.75" x14ac:dyDescent="0.2">
      <c r="A5" s="158">
        <v>10104</v>
      </c>
      <c r="B5" s="158" t="s">
        <v>473</v>
      </c>
      <c r="C5" s="158"/>
      <c r="D5" s="158" t="s">
        <v>473</v>
      </c>
      <c r="E5" s="158">
        <v>10104</v>
      </c>
    </row>
    <row r="6" spans="1:5" ht="12.75" x14ac:dyDescent="0.2">
      <c r="A6" s="158">
        <v>10105</v>
      </c>
      <c r="B6" s="158" t="s">
        <v>474</v>
      </c>
      <c r="C6" s="158"/>
      <c r="D6" s="158" t="s">
        <v>474</v>
      </c>
      <c r="E6" s="158">
        <v>10105</v>
      </c>
    </row>
    <row r="7" spans="1:5" ht="12.75" x14ac:dyDescent="0.2">
      <c r="A7" s="158">
        <v>10106</v>
      </c>
      <c r="B7" s="158" t="s">
        <v>475</v>
      </c>
      <c r="C7" s="158"/>
      <c r="D7" s="158" t="s">
        <v>475</v>
      </c>
      <c r="E7" s="158">
        <v>10106</v>
      </c>
    </row>
    <row r="8" spans="1:5" ht="12.75" x14ac:dyDescent="0.2">
      <c r="A8" s="158">
        <v>10107</v>
      </c>
      <c r="B8" s="158" t="s">
        <v>477</v>
      </c>
      <c r="C8" s="158"/>
      <c r="D8" s="158" t="s">
        <v>477</v>
      </c>
      <c r="E8" s="158">
        <v>10107</v>
      </c>
    </row>
    <row r="9" spans="1:5" ht="13.5" customHeight="1" x14ac:dyDescent="0.2">
      <c r="A9" s="158">
        <v>10108</v>
      </c>
      <c r="B9" s="158" t="s">
        <v>479</v>
      </c>
      <c r="C9" s="158"/>
      <c r="D9" s="158" t="s">
        <v>479</v>
      </c>
      <c r="E9" s="158">
        <v>10108</v>
      </c>
    </row>
    <row r="10" spans="1:5" ht="13.5" customHeight="1" x14ac:dyDescent="0.2">
      <c r="A10" s="158">
        <v>10109</v>
      </c>
      <c r="B10" s="158" t="s">
        <v>481</v>
      </c>
      <c r="C10" s="158"/>
      <c r="D10" s="158" t="s">
        <v>481</v>
      </c>
      <c r="E10" s="158">
        <v>10109</v>
      </c>
    </row>
    <row r="11" spans="1:5" ht="12.75" x14ac:dyDescent="0.2">
      <c r="A11" s="158">
        <v>10110</v>
      </c>
      <c r="B11" s="158" t="s">
        <v>483</v>
      </c>
      <c r="C11" s="158"/>
      <c r="D11" s="158" t="s">
        <v>483</v>
      </c>
      <c r="E11" s="158">
        <v>10110</v>
      </c>
    </row>
    <row r="12" spans="1:5" ht="12.75" x14ac:dyDescent="0.2">
      <c r="A12" s="158">
        <v>10111</v>
      </c>
      <c r="B12" s="158" t="s">
        <v>484</v>
      </c>
      <c r="C12" s="158"/>
      <c r="D12" s="158" t="s">
        <v>484</v>
      </c>
      <c r="E12" s="158">
        <v>10111</v>
      </c>
    </row>
    <row r="13" spans="1:5" ht="12.75" x14ac:dyDescent="0.2">
      <c r="A13" s="158">
        <v>10201</v>
      </c>
      <c r="B13" s="158" t="s">
        <v>478</v>
      </c>
      <c r="C13" s="158"/>
      <c r="D13" s="158" t="s">
        <v>478</v>
      </c>
      <c r="E13" s="158">
        <v>10201</v>
      </c>
    </row>
    <row r="14" spans="1:5" ht="12.75" x14ac:dyDescent="0.2">
      <c r="A14" s="158">
        <v>10202</v>
      </c>
      <c r="B14" s="158" t="s">
        <v>486</v>
      </c>
      <c r="C14" s="158"/>
      <c r="D14" s="158" t="s">
        <v>486</v>
      </c>
      <c r="E14" s="158">
        <v>10202</v>
      </c>
    </row>
    <row r="15" spans="1:5" ht="12.75" x14ac:dyDescent="0.2">
      <c r="A15" s="158">
        <v>10203</v>
      </c>
      <c r="B15" s="158" t="s">
        <v>488</v>
      </c>
      <c r="C15" s="158"/>
      <c r="D15" s="158" t="s">
        <v>488</v>
      </c>
      <c r="E15" s="158">
        <v>10203</v>
      </c>
    </row>
    <row r="16" spans="1:5" ht="12.75" x14ac:dyDescent="0.2">
      <c r="A16" s="158">
        <v>10301</v>
      </c>
      <c r="B16" s="158" t="s">
        <v>489</v>
      </c>
      <c r="C16" s="158"/>
      <c r="D16" s="158" t="s">
        <v>489</v>
      </c>
      <c r="E16" s="158">
        <v>10301</v>
      </c>
    </row>
    <row r="17" spans="1:5" ht="12.75" x14ac:dyDescent="0.2">
      <c r="A17" s="158">
        <v>10302</v>
      </c>
      <c r="B17" s="158" t="s">
        <v>490</v>
      </c>
      <c r="C17" s="158"/>
      <c r="D17" s="158" t="s">
        <v>490</v>
      </c>
      <c r="E17" s="158">
        <v>10302</v>
      </c>
    </row>
    <row r="18" spans="1:5" ht="12.75" x14ac:dyDescent="0.2">
      <c r="A18" s="158">
        <v>10303</v>
      </c>
      <c r="B18" s="158" t="s">
        <v>492</v>
      </c>
      <c r="C18" s="158"/>
      <c r="D18" s="158" t="s">
        <v>492</v>
      </c>
      <c r="E18" s="158">
        <v>10303</v>
      </c>
    </row>
    <row r="19" spans="1:5" ht="12.75" x14ac:dyDescent="0.2">
      <c r="A19" s="158">
        <v>10304</v>
      </c>
      <c r="B19" s="158" t="s">
        <v>493</v>
      </c>
      <c r="C19" s="158"/>
      <c r="D19" s="158" t="s">
        <v>493</v>
      </c>
      <c r="E19" s="158">
        <v>10304</v>
      </c>
    </row>
    <row r="20" spans="1:5" ht="12.75" x14ac:dyDescent="0.2">
      <c r="A20" s="158">
        <v>10305</v>
      </c>
      <c r="B20" s="158" t="s">
        <v>494</v>
      </c>
      <c r="C20" s="158"/>
      <c r="D20" s="158" t="s">
        <v>494</v>
      </c>
      <c r="E20" s="158">
        <v>10305</v>
      </c>
    </row>
    <row r="21" spans="1:5" ht="12.75" x14ac:dyDescent="0.2">
      <c r="A21" s="158">
        <v>10306</v>
      </c>
      <c r="B21" s="158" t="s">
        <v>495</v>
      </c>
      <c r="C21" s="158"/>
      <c r="D21" s="158" t="s">
        <v>495</v>
      </c>
      <c r="E21" s="158">
        <v>10306</v>
      </c>
    </row>
    <row r="22" spans="1:5" ht="12.75" x14ac:dyDescent="0.2">
      <c r="A22" s="158">
        <v>10307</v>
      </c>
      <c r="B22" s="158" t="s">
        <v>496</v>
      </c>
      <c r="C22" s="158"/>
      <c r="D22" s="158" t="s">
        <v>496</v>
      </c>
      <c r="E22" s="158">
        <v>10307</v>
      </c>
    </row>
    <row r="23" spans="1:5" ht="12.75" x14ac:dyDescent="0.2">
      <c r="A23" s="158">
        <v>10308</v>
      </c>
      <c r="B23" s="158" t="s">
        <v>498</v>
      </c>
      <c r="C23" s="158"/>
      <c r="D23" s="158" t="s">
        <v>498</v>
      </c>
      <c r="E23" s="158">
        <v>10308</v>
      </c>
    </row>
    <row r="24" spans="1:5" ht="12.75" x14ac:dyDescent="0.2">
      <c r="A24" s="158">
        <v>10309</v>
      </c>
      <c r="B24" s="158" t="s">
        <v>499</v>
      </c>
      <c r="C24" s="158"/>
      <c r="D24" s="158" t="s">
        <v>499</v>
      </c>
      <c r="E24" s="158">
        <v>10309</v>
      </c>
    </row>
    <row r="25" spans="1:5" ht="12.75" x14ac:dyDescent="0.2">
      <c r="A25" s="158">
        <v>10310</v>
      </c>
      <c r="B25" s="158" t="s">
        <v>501</v>
      </c>
      <c r="C25" s="158"/>
      <c r="D25" s="158" t="s">
        <v>501</v>
      </c>
      <c r="E25" s="158">
        <v>10310</v>
      </c>
    </row>
    <row r="26" spans="1:5" ht="12.75" x14ac:dyDescent="0.2">
      <c r="A26" s="158">
        <v>10311</v>
      </c>
      <c r="B26" s="158" t="s">
        <v>503</v>
      </c>
      <c r="C26" s="158"/>
      <c r="D26" s="158" t="s">
        <v>503</v>
      </c>
      <c r="E26" s="158">
        <v>10311</v>
      </c>
    </row>
    <row r="27" spans="1:5" ht="12.75" x14ac:dyDescent="0.2">
      <c r="A27" s="158">
        <v>10312</v>
      </c>
      <c r="B27" s="158" t="s">
        <v>504</v>
      </c>
      <c r="C27" s="158"/>
      <c r="D27" s="158" t="s">
        <v>504</v>
      </c>
      <c r="E27" s="158">
        <v>10312</v>
      </c>
    </row>
    <row r="28" spans="1:5" ht="12.75" x14ac:dyDescent="0.2">
      <c r="A28" s="158">
        <v>10313</v>
      </c>
      <c r="B28" s="158" t="s">
        <v>505</v>
      </c>
      <c r="C28" s="158"/>
      <c r="D28" s="158" t="s">
        <v>505</v>
      </c>
      <c r="E28" s="158">
        <v>10313</v>
      </c>
    </row>
    <row r="29" spans="1:5" ht="12.75" x14ac:dyDescent="0.2">
      <c r="A29" s="158">
        <v>10401</v>
      </c>
      <c r="B29" s="158" t="s">
        <v>497</v>
      </c>
      <c r="C29" s="158"/>
      <c r="D29" s="158" t="s">
        <v>497</v>
      </c>
      <c r="E29" s="158">
        <v>10401</v>
      </c>
    </row>
    <row r="30" spans="1:5" ht="12.75" x14ac:dyDescent="0.2">
      <c r="A30" s="158">
        <v>10402</v>
      </c>
      <c r="B30" s="158" t="s">
        <v>507</v>
      </c>
      <c r="C30" s="158"/>
      <c r="D30" s="158" t="s">
        <v>507</v>
      </c>
      <c r="E30" s="158">
        <v>10402</v>
      </c>
    </row>
    <row r="31" spans="1:5" ht="12.75" x14ac:dyDescent="0.2">
      <c r="A31" s="158">
        <v>10403</v>
      </c>
      <c r="B31" s="158" t="s">
        <v>508</v>
      </c>
      <c r="C31" s="158"/>
      <c r="D31" s="158" t="s">
        <v>508</v>
      </c>
      <c r="E31" s="158">
        <v>10403</v>
      </c>
    </row>
    <row r="32" spans="1:5" ht="12.75" x14ac:dyDescent="0.2">
      <c r="A32" s="158">
        <v>10404</v>
      </c>
      <c r="B32" s="158" t="s">
        <v>509</v>
      </c>
      <c r="C32" s="158"/>
      <c r="D32" s="158" t="s">
        <v>509</v>
      </c>
      <c r="E32" s="158">
        <v>10404</v>
      </c>
    </row>
    <row r="33" spans="1:5" ht="12.75" x14ac:dyDescent="0.2">
      <c r="A33" s="158">
        <v>10405</v>
      </c>
      <c r="B33" s="158" t="s">
        <v>510</v>
      </c>
      <c r="C33" s="158"/>
      <c r="D33" s="158" t="s">
        <v>510</v>
      </c>
      <c r="E33" s="158">
        <v>10405</v>
      </c>
    </row>
    <row r="34" spans="1:5" ht="12.75" x14ac:dyDescent="0.2">
      <c r="A34" s="158">
        <v>10406</v>
      </c>
      <c r="B34" s="158" t="s">
        <v>511</v>
      </c>
      <c r="C34" s="158"/>
      <c r="D34" s="158" t="s">
        <v>511</v>
      </c>
      <c r="E34" s="158">
        <v>10406</v>
      </c>
    </row>
    <row r="35" spans="1:5" ht="12.75" x14ac:dyDescent="0.2">
      <c r="A35" s="158">
        <v>10407</v>
      </c>
      <c r="B35" s="158" t="s">
        <v>513</v>
      </c>
      <c r="C35" s="158"/>
      <c r="D35" s="158" t="s">
        <v>513</v>
      </c>
      <c r="E35" s="158">
        <v>10407</v>
      </c>
    </row>
    <row r="36" spans="1:5" ht="12.75" x14ac:dyDescent="0.2">
      <c r="A36" s="158">
        <v>10408</v>
      </c>
      <c r="B36" s="158" t="s">
        <v>514</v>
      </c>
      <c r="C36" s="158"/>
      <c r="D36" s="158" t="s">
        <v>514</v>
      </c>
      <c r="E36" s="158">
        <v>10408</v>
      </c>
    </row>
    <row r="37" spans="1:5" ht="12.75" x14ac:dyDescent="0.2">
      <c r="A37" s="158">
        <v>10409</v>
      </c>
      <c r="B37" s="158" t="s">
        <v>516</v>
      </c>
      <c r="C37" s="158"/>
      <c r="D37" s="158" t="s">
        <v>516</v>
      </c>
      <c r="E37" s="158">
        <v>10409</v>
      </c>
    </row>
    <row r="38" spans="1:5" ht="12.75" x14ac:dyDescent="0.2">
      <c r="A38" s="158">
        <v>10501</v>
      </c>
      <c r="B38" s="158" t="s">
        <v>506</v>
      </c>
      <c r="C38" s="158"/>
      <c r="D38" s="158" t="s">
        <v>506</v>
      </c>
      <c r="E38" s="158">
        <v>10501</v>
      </c>
    </row>
    <row r="39" spans="1:5" ht="12.75" x14ac:dyDescent="0.2">
      <c r="A39" s="158">
        <v>10502</v>
      </c>
      <c r="B39" s="158" t="s">
        <v>517</v>
      </c>
      <c r="C39" s="158"/>
      <c r="D39" s="158" t="s">
        <v>517</v>
      </c>
      <c r="E39" s="158">
        <v>10502</v>
      </c>
    </row>
    <row r="40" spans="1:5" ht="12.75" x14ac:dyDescent="0.2">
      <c r="A40" s="158">
        <v>10503</v>
      </c>
      <c r="B40" s="158" t="s">
        <v>518</v>
      </c>
      <c r="C40" s="158"/>
      <c r="D40" s="158" t="s">
        <v>518</v>
      </c>
      <c r="E40" s="158">
        <v>10503</v>
      </c>
    </row>
    <row r="41" spans="1:5" ht="12.75" x14ac:dyDescent="0.2">
      <c r="A41" s="158">
        <v>10601</v>
      </c>
      <c r="B41" s="158" t="s">
        <v>515</v>
      </c>
      <c r="C41" s="158"/>
      <c r="D41" s="158" t="s">
        <v>515</v>
      </c>
      <c r="E41" s="158">
        <v>10601</v>
      </c>
    </row>
    <row r="42" spans="1:5" ht="12.75" x14ac:dyDescent="0.2">
      <c r="A42" s="158">
        <v>10602</v>
      </c>
      <c r="B42" s="158" t="s">
        <v>519</v>
      </c>
      <c r="C42" s="158"/>
      <c r="D42" s="158" t="s">
        <v>519</v>
      </c>
      <c r="E42" s="158">
        <v>10602</v>
      </c>
    </row>
    <row r="43" spans="1:5" ht="12.75" x14ac:dyDescent="0.2">
      <c r="A43" s="158">
        <v>10603</v>
      </c>
      <c r="B43" s="158" t="s">
        <v>521</v>
      </c>
      <c r="C43" s="158"/>
      <c r="D43" s="158" t="s">
        <v>521</v>
      </c>
      <c r="E43" s="158">
        <v>10603</v>
      </c>
    </row>
    <row r="44" spans="1:5" ht="12.75" x14ac:dyDescent="0.2">
      <c r="A44" s="158">
        <v>10604</v>
      </c>
      <c r="B44" s="158" t="s">
        <v>523</v>
      </c>
      <c r="C44" s="158"/>
      <c r="D44" s="158" t="s">
        <v>523</v>
      </c>
      <c r="E44" s="158">
        <v>10604</v>
      </c>
    </row>
    <row r="45" spans="1:5" ht="12.75" x14ac:dyDescent="0.2">
      <c r="A45" s="158">
        <v>10605</v>
      </c>
      <c r="B45" s="158" t="s">
        <v>524</v>
      </c>
      <c r="C45" s="158"/>
      <c r="D45" s="158" t="s">
        <v>524</v>
      </c>
      <c r="E45" s="158">
        <v>10605</v>
      </c>
    </row>
    <row r="46" spans="1:5" ht="12.75" x14ac:dyDescent="0.2">
      <c r="A46" s="158">
        <v>10606</v>
      </c>
      <c r="B46" s="158" t="s">
        <v>525</v>
      </c>
      <c r="C46" s="158"/>
      <c r="D46" s="158" t="s">
        <v>525</v>
      </c>
      <c r="E46" s="158">
        <v>10606</v>
      </c>
    </row>
    <row r="47" spans="1:5" ht="12.75" x14ac:dyDescent="0.2">
      <c r="A47" s="158">
        <v>10607</v>
      </c>
      <c r="B47" s="158" t="s">
        <v>527</v>
      </c>
      <c r="C47" s="158"/>
      <c r="D47" s="158" t="s">
        <v>527</v>
      </c>
      <c r="E47" s="158">
        <v>10607</v>
      </c>
    </row>
    <row r="48" spans="1:5" ht="12.75" x14ac:dyDescent="0.2">
      <c r="A48" s="158">
        <v>10701</v>
      </c>
      <c r="B48" s="158" t="s">
        <v>522</v>
      </c>
      <c r="C48" s="158"/>
      <c r="D48" s="158" t="s">
        <v>522</v>
      </c>
      <c r="E48" s="158">
        <v>10701</v>
      </c>
    </row>
    <row r="49" spans="1:5" ht="12.75" x14ac:dyDescent="0.2">
      <c r="A49" s="158">
        <v>10702</v>
      </c>
      <c r="B49" s="158" t="s">
        <v>528</v>
      </c>
      <c r="C49" s="158"/>
      <c r="D49" s="158" t="s">
        <v>528</v>
      </c>
      <c r="E49" s="158">
        <v>10702</v>
      </c>
    </row>
    <row r="50" spans="1:5" ht="12.75" x14ac:dyDescent="0.2">
      <c r="A50" s="158">
        <v>10703</v>
      </c>
      <c r="B50" s="158" t="s">
        <v>530</v>
      </c>
      <c r="C50" s="158"/>
      <c r="D50" s="158" t="s">
        <v>530</v>
      </c>
      <c r="E50" s="158">
        <v>10703</v>
      </c>
    </row>
    <row r="51" spans="1:5" ht="12.75" x14ac:dyDescent="0.2">
      <c r="A51" s="158">
        <v>10704</v>
      </c>
      <c r="B51" s="158" t="s">
        <v>759</v>
      </c>
      <c r="C51" s="158"/>
      <c r="D51" s="158" t="s">
        <v>759</v>
      </c>
      <c r="E51" s="158">
        <v>10704</v>
      </c>
    </row>
    <row r="52" spans="1:5" ht="12.75" x14ac:dyDescent="0.2">
      <c r="A52" s="158">
        <v>10705</v>
      </c>
      <c r="B52" s="158" t="s">
        <v>532</v>
      </c>
      <c r="C52" s="158"/>
      <c r="D52" s="158" t="s">
        <v>532</v>
      </c>
      <c r="E52" s="158">
        <v>10705</v>
      </c>
    </row>
    <row r="53" spans="1:5" ht="12.75" x14ac:dyDescent="0.2">
      <c r="A53" s="158">
        <v>10706</v>
      </c>
      <c r="B53" s="158" t="s">
        <v>534</v>
      </c>
      <c r="C53" s="158"/>
      <c r="D53" s="158" t="s">
        <v>534</v>
      </c>
      <c r="E53" s="158">
        <v>10706</v>
      </c>
    </row>
    <row r="54" spans="1:5" ht="12.75" x14ac:dyDescent="0.2">
      <c r="A54" s="158">
        <v>10707</v>
      </c>
      <c r="B54" s="158" t="s">
        <v>536</v>
      </c>
      <c r="C54" s="158"/>
      <c r="D54" s="158" t="s">
        <v>536</v>
      </c>
      <c r="E54" s="158">
        <v>10707</v>
      </c>
    </row>
    <row r="55" spans="1:5" ht="12.75" x14ac:dyDescent="0.2">
      <c r="A55" s="158">
        <v>10801</v>
      </c>
      <c r="B55" s="158" t="s">
        <v>529</v>
      </c>
      <c r="C55" s="158"/>
      <c r="D55" s="158" t="s">
        <v>529</v>
      </c>
      <c r="E55" s="158">
        <v>10801</v>
      </c>
    </row>
    <row r="56" spans="1:5" ht="12.75" x14ac:dyDescent="0.2">
      <c r="A56" s="158">
        <v>10802</v>
      </c>
      <c r="B56" s="158" t="s">
        <v>760</v>
      </c>
      <c r="C56" s="158"/>
      <c r="D56" s="158" t="s">
        <v>760</v>
      </c>
      <c r="E56" s="158">
        <v>10802</v>
      </c>
    </row>
    <row r="57" spans="1:5" ht="12.75" x14ac:dyDescent="0.2">
      <c r="A57" s="158">
        <v>10803</v>
      </c>
      <c r="B57" s="158" t="s">
        <v>538</v>
      </c>
      <c r="C57" s="158"/>
      <c r="D57" s="158" t="s">
        <v>538</v>
      </c>
      <c r="E57" s="158">
        <v>10803</v>
      </c>
    </row>
    <row r="58" spans="1:5" ht="12.75" x14ac:dyDescent="0.2">
      <c r="A58" s="158">
        <v>10804</v>
      </c>
      <c r="B58" s="158" t="s">
        <v>539</v>
      </c>
      <c r="C58" s="158"/>
      <c r="D58" s="158" t="s">
        <v>539</v>
      </c>
      <c r="E58" s="158">
        <v>10804</v>
      </c>
    </row>
    <row r="59" spans="1:5" ht="12.75" x14ac:dyDescent="0.2">
      <c r="A59" s="158">
        <v>10805</v>
      </c>
      <c r="B59" s="158" t="s">
        <v>540</v>
      </c>
      <c r="C59" s="158"/>
      <c r="D59" s="158" t="s">
        <v>540</v>
      </c>
      <c r="E59" s="158">
        <v>10805</v>
      </c>
    </row>
    <row r="60" spans="1:5" ht="12.75" x14ac:dyDescent="0.2">
      <c r="A60" s="158">
        <v>10806</v>
      </c>
      <c r="B60" s="158" t="s">
        <v>541</v>
      </c>
      <c r="C60" s="158"/>
      <c r="D60" s="158" t="s">
        <v>541</v>
      </c>
      <c r="E60" s="158">
        <v>10806</v>
      </c>
    </row>
    <row r="61" spans="1:5" ht="12.75" x14ac:dyDescent="0.2">
      <c r="A61" s="158">
        <v>10807</v>
      </c>
      <c r="B61" s="158" t="s">
        <v>543</v>
      </c>
      <c r="C61" s="158"/>
      <c r="D61" s="158" t="s">
        <v>543</v>
      </c>
      <c r="E61" s="158">
        <v>10807</v>
      </c>
    </row>
    <row r="62" spans="1:5" ht="12.75" x14ac:dyDescent="0.2">
      <c r="A62" s="158">
        <v>10901</v>
      </c>
      <c r="B62" s="158" t="s">
        <v>537</v>
      </c>
      <c r="C62" s="158"/>
      <c r="D62" s="158" t="s">
        <v>537</v>
      </c>
      <c r="E62" s="158">
        <v>10901</v>
      </c>
    </row>
    <row r="63" spans="1:5" ht="12.75" x14ac:dyDescent="0.2">
      <c r="A63" s="158">
        <v>10902</v>
      </c>
      <c r="B63" s="158" t="s">
        <v>545</v>
      </c>
      <c r="C63" s="158"/>
      <c r="D63" s="158" t="s">
        <v>545</v>
      </c>
      <c r="E63" s="158">
        <v>10902</v>
      </c>
    </row>
    <row r="64" spans="1:5" ht="12.75" x14ac:dyDescent="0.2">
      <c r="A64" s="158">
        <v>10903</v>
      </c>
      <c r="B64" s="158" t="s">
        <v>546</v>
      </c>
      <c r="C64" s="158"/>
      <c r="D64" s="158" t="s">
        <v>546</v>
      </c>
      <c r="E64" s="158">
        <v>10903</v>
      </c>
    </row>
    <row r="65" spans="1:5" ht="12.75" x14ac:dyDescent="0.2">
      <c r="A65" s="158">
        <v>10904</v>
      </c>
      <c r="B65" s="158" t="s">
        <v>547</v>
      </c>
      <c r="C65" s="158"/>
      <c r="D65" s="158" t="s">
        <v>547</v>
      </c>
      <c r="E65" s="158">
        <v>10904</v>
      </c>
    </row>
    <row r="66" spans="1:5" ht="12.75" x14ac:dyDescent="0.2">
      <c r="A66" s="158">
        <v>10905</v>
      </c>
      <c r="B66" s="158" t="s">
        <v>549</v>
      </c>
      <c r="C66" s="158"/>
      <c r="D66" s="158" t="s">
        <v>549</v>
      </c>
      <c r="E66" s="158">
        <v>10905</v>
      </c>
    </row>
    <row r="67" spans="1:5" ht="12.75" x14ac:dyDescent="0.2">
      <c r="A67" s="158">
        <v>10906</v>
      </c>
      <c r="B67" s="158" t="s">
        <v>550</v>
      </c>
      <c r="C67" s="158"/>
      <c r="D67" s="158" t="s">
        <v>550</v>
      </c>
      <c r="E67" s="158">
        <v>10906</v>
      </c>
    </row>
    <row r="68" spans="1:5" ht="12.75" x14ac:dyDescent="0.2">
      <c r="A68" s="158">
        <v>11001</v>
      </c>
      <c r="B68" s="158" t="s">
        <v>542</v>
      </c>
      <c r="C68" s="158"/>
      <c r="D68" s="158" t="s">
        <v>542</v>
      </c>
      <c r="E68" s="158">
        <v>11001</v>
      </c>
    </row>
    <row r="69" spans="1:5" ht="12.75" x14ac:dyDescent="0.2">
      <c r="A69" s="158">
        <v>11002</v>
      </c>
      <c r="B69" s="158" t="s">
        <v>552</v>
      </c>
      <c r="C69" s="158"/>
      <c r="D69" s="158" t="s">
        <v>552</v>
      </c>
      <c r="E69" s="158">
        <v>11002</v>
      </c>
    </row>
    <row r="70" spans="1:5" ht="12.75" x14ac:dyDescent="0.2">
      <c r="A70" s="158">
        <v>11003</v>
      </c>
      <c r="B70" s="158" t="s">
        <v>554</v>
      </c>
      <c r="C70" s="158"/>
      <c r="D70" s="158" t="s">
        <v>554</v>
      </c>
      <c r="E70" s="158">
        <v>11003</v>
      </c>
    </row>
    <row r="71" spans="1:5" ht="12.75" x14ac:dyDescent="0.2">
      <c r="A71" s="158">
        <v>11004</v>
      </c>
      <c r="B71" s="158" t="s">
        <v>556</v>
      </c>
      <c r="C71" s="158"/>
      <c r="D71" s="158" t="s">
        <v>556</v>
      </c>
      <c r="E71" s="158">
        <v>11004</v>
      </c>
    </row>
    <row r="72" spans="1:5" ht="12.75" x14ac:dyDescent="0.2">
      <c r="A72" s="159">
        <v>11005</v>
      </c>
      <c r="B72" s="158" t="s">
        <v>557</v>
      </c>
      <c r="C72" s="158"/>
      <c r="D72" s="158" t="s">
        <v>557</v>
      </c>
      <c r="E72" s="159">
        <v>11005</v>
      </c>
    </row>
    <row r="73" spans="1:5" ht="12.75" x14ac:dyDescent="0.2">
      <c r="A73" s="158">
        <v>11101</v>
      </c>
      <c r="B73" s="158" t="s">
        <v>548</v>
      </c>
      <c r="C73" s="158"/>
      <c r="D73" s="158" t="s">
        <v>548</v>
      </c>
      <c r="E73" s="158">
        <v>11101</v>
      </c>
    </row>
    <row r="74" spans="1:5" ht="12.75" x14ac:dyDescent="0.2">
      <c r="A74" s="158">
        <v>11102</v>
      </c>
      <c r="B74" s="158" t="s">
        <v>559</v>
      </c>
      <c r="C74" s="158"/>
      <c r="D74" s="158" t="s">
        <v>559</v>
      </c>
      <c r="E74" s="158">
        <v>11102</v>
      </c>
    </row>
    <row r="75" spans="1:5" ht="12.75" x14ac:dyDescent="0.2">
      <c r="A75" s="158">
        <v>11103</v>
      </c>
      <c r="B75" s="158" t="s">
        <v>560</v>
      </c>
      <c r="C75" s="158"/>
      <c r="D75" s="158" t="s">
        <v>560</v>
      </c>
      <c r="E75" s="158">
        <v>11103</v>
      </c>
    </row>
    <row r="76" spans="1:5" ht="12.75" x14ac:dyDescent="0.2">
      <c r="A76" s="158">
        <v>11104</v>
      </c>
      <c r="B76" s="158" t="s">
        <v>561</v>
      </c>
      <c r="C76" s="158"/>
      <c r="D76" s="158" t="s">
        <v>561</v>
      </c>
      <c r="E76" s="158">
        <v>11104</v>
      </c>
    </row>
    <row r="77" spans="1:5" ht="12.75" x14ac:dyDescent="0.2">
      <c r="A77" s="158">
        <v>11105</v>
      </c>
      <c r="B77" s="158" t="s">
        <v>562</v>
      </c>
      <c r="C77" s="158"/>
      <c r="D77" s="158" t="s">
        <v>562</v>
      </c>
      <c r="E77" s="158">
        <v>11105</v>
      </c>
    </row>
    <row r="78" spans="1:5" ht="12.75" x14ac:dyDescent="0.2">
      <c r="A78" s="158">
        <v>11201</v>
      </c>
      <c r="B78" s="158" t="s">
        <v>553</v>
      </c>
      <c r="C78" s="158"/>
      <c r="D78" s="158" t="s">
        <v>553</v>
      </c>
      <c r="E78" s="158">
        <v>11201</v>
      </c>
    </row>
    <row r="79" spans="1:5" ht="12.75" x14ac:dyDescent="0.2">
      <c r="A79" s="158">
        <v>11202</v>
      </c>
      <c r="B79" s="158" t="s">
        <v>564</v>
      </c>
      <c r="C79" s="158"/>
      <c r="D79" s="158" t="s">
        <v>564</v>
      </c>
      <c r="E79" s="158">
        <v>11202</v>
      </c>
    </row>
    <row r="80" spans="1:5" ht="12.75" x14ac:dyDescent="0.2">
      <c r="A80" s="158">
        <v>11203</v>
      </c>
      <c r="B80" s="158" t="s">
        <v>566</v>
      </c>
      <c r="C80" s="158"/>
      <c r="D80" s="158" t="s">
        <v>566</v>
      </c>
      <c r="E80" s="158">
        <v>11203</v>
      </c>
    </row>
    <row r="81" spans="1:5" ht="12.75" x14ac:dyDescent="0.2">
      <c r="A81" s="158">
        <v>11204</v>
      </c>
      <c r="B81" s="158" t="s">
        <v>568</v>
      </c>
      <c r="C81" s="158"/>
      <c r="D81" s="158" t="s">
        <v>568</v>
      </c>
      <c r="E81" s="158">
        <v>11204</v>
      </c>
    </row>
    <row r="82" spans="1:5" ht="12.75" x14ac:dyDescent="0.2">
      <c r="A82" s="158">
        <v>11205</v>
      </c>
      <c r="B82" s="158" t="s">
        <v>569</v>
      </c>
      <c r="C82" s="158"/>
      <c r="D82" s="158" t="s">
        <v>569</v>
      </c>
      <c r="E82" s="158">
        <v>11205</v>
      </c>
    </row>
    <row r="83" spans="1:5" ht="12.75" x14ac:dyDescent="0.2">
      <c r="A83" s="158">
        <v>11301</v>
      </c>
      <c r="B83" s="158" t="s">
        <v>761</v>
      </c>
      <c r="C83" s="158"/>
      <c r="D83" s="158" t="s">
        <v>761</v>
      </c>
      <c r="E83" s="158">
        <v>11301</v>
      </c>
    </row>
    <row r="84" spans="1:5" ht="12.75" x14ac:dyDescent="0.2">
      <c r="A84" s="158">
        <v>11302</v>
      </c>
      <c r="B84" s="158" t="s">
        <v>762</v>
      </c>
      <c r="C84" s="158"/>
      <c r="D84" s="158" t="s">
        <v>762</v>
      </c>
      <c r="E84" s="158">
        <v>11302</v>
      </c>
    </row>
    <row r="85" spans="1:5" ht="12.75" x14ac:dyDescent="0.2">
      <c r="A85" s="158">
        <v>11303</v>
      </c>
      <c r="B85" s="158" t="s">
        <v>572</v>
      </c>
      <c r="C85" s="158"/>
      <c r="D85" s="158" t="s">
        <v>572</v>
      </c>
      <c r="E85" s="158">
        <v>11303</v>
      </c>
    </row>
    <row r="86" spans="1:5" ht="12.75" x14ac:dyDescent="0.2">
      <c r="A86" s="158">
        <v>11304</v>
      </c>
      <c r="B86" s="158" t="s">
        <v>573</v>
      </c>
      <c r="C86" s="158"/>
      <c r="D86" s="158" t="s">
        <v>573</v>
      </c>
      <c r="E86" s="158">
        <v>11304</v>
      </c>
    </row>
    <row r="87" spans="1:5" ht="12.75" x14ac:dyDescent="0.2">
      <c r="A87" s="158">
        <v>11305</v>
      </c>
      <c r="B87" s="158" t="s">
        <v>574</v>
      </c>
      <c r="C87" s="158"/>
      <c r="D87" s="158" t="s">
        <v>574</v>
      </c>
      <c r="E87" s="158">
        <v>11305</v>
      </c>
    </row>
    <row r="88" spans="1:5" ht="12.75" x14ac:dyDescent="0.2">
      <c r="A88" s="158">
        <v>11401</v>
      </c>
      <c r="B88" s="158" t="s">
        <v>576</v>
      </c>
      <c r="C88" s="158"/>
      <c r="D88" s="158" t="s">
        <v>576</v>
      </c>
      <c r="E88" s="158">
        <v>11401</v>
      </c>
    </row>
    <row r="89" spans="1:5" ht="12.75" x14ac:dyDescent="0.2">
      <c r="A89" s="158">
        <v>11402</v>
      </c>
      <c r="B89" s="158" t="s">
        <v>577</v>
      </c>
      <c r="C89" s="158"/>
      <c r="D89" s="158" t="s">
        <v>577</v>
      </c>
      <c r="E89" s="158">
        <v>11402</v>
      </c>
    </row>
    <row r="90" spans="1:5" ht="12.75" x14ac:dyDescent="0.2">
      <c r="A90" s="158">
        <v>11403</v>
      </c>
      <c r="B90" s="158" t="s">
        <v>579</v>
      </c>
      <c r="C90" s="158"/>
      <c r="D90" s="158" t="s">
        <v>579</v>
      </c>
      <c r="E90" s="158">
        <v>11403</v>
      </c>
    </row>
    <row r="91" spans="1:5" ht="12.75" x14ac:dyDescent="0.2">
      <c r="A91" s="158">
        <v>11501</v>
      </c>
      <c r="B91" s="158" t="s">
        <v>581</v>
      </c>
      <c r="C91" s="158"/>
      <c r="D91" s="158" t="s">
        <v>581</v>
      </c>
      <c r="E91" s="158">
        <v>11501</v>
      </c>
    </row>
    <row r="92" spans="1:5" ht="12.75" x14ac:dyDescent="0.2">
      <c r="A92" s="158">
        <v>11502</v>
      </c>
      <c r="B92" s="158" t="s">
        <v>582</v>
      </c>
      <c r="C92" s="158"/>
      <c r="D92" s="158" t="s">
        <v>582</v>
      </c>
      <c r="E92" s="158">
        <v>11502</v>
      </c>
    </row>
    <row r="93" spans="1:5" ht="12.75" x14ac:dyDescent="0.2">
      <c r="A93" s="158">
        <v>11503</v>
      </c>
      <c r="B93" s="158" t="s">
        <v>583</v>
      </c>
      <c r="C93" s="158"/>
      <c r="D93" s="158" t="s">
        <v>583</v>
      </c>
      <c r="E93" s="158">
        <v>11503</v>
      </c>
    </row>
    <row r="94" spans="1:5" ht="12.75" x14ac:dyDescent="0.2">
      <c r="A94" s="158">
        <v>11504</v>
      </c>
      <c r="B94" s="158" t="s">
        <v>584</v>
      </c>
      <c r="C94" s="158"/>
      <c r="D94" s="158" t="s">
        <v>584</v>
      </c>
      <c r="E94" s="158">
        <v>11504</v>
      </c>
    </row>
    <row r="95" spans="1:5" ht="12.75" x14ac:dyDescent="0.2">
      <c r="A95" s="158">
        <v>11601</v>
      </c>
      <c r="B95" s="158" t="s">
        <v>586</v>
      </c>
      <c r="C95" s="158"/>
      <c r="D95" s="158" t="s">
        <v>586</v>
      </c>
      <c r="E95" s="158">
        <v>11601</v>
      </c>
    </row>
    <row r="96" spans="1:5" ht="12.75" x14ac:dyDescent="0.2">
      <c r="A96" s="158">
        <v>11602</v>
      </c>
      <c r="B96" s="158" t="s">
        <v>588</v>
      </c>
      <c r="C96" s="158"/>
      <c r="D96" s="158" t="s">
        <v>588</v>
      </c>
      <c r="E96" s="158">
        <v>11602</v>
      </c>
    </row>
    <row r="97" spans="1:5" ht="12.75" x14ac:dyDescent="0.2">
      <c r="A97" s="158">
        <v>11603</v>
      </c>
      <c r="B97" s="158" t="s">
        <v>589</v>
      </c>
      <c r="C97" s="158"/>
      <c r="D97" s="158" t="s">
        <v>589</v>
      </c>
      <c r="E97" s="158">
        <v>11603</v>
      </c>
    </row>
    <row r="98" spans="1:5" ht="12.75" x14ac:dyDescent="0.2">
      <c r="A98" s="158">
        <v>11604</v>
      </c>
      <c r="B98" s="158" t="s">
        <v>590</v>
      </c>
      <c r="C98" s="158"/>
      <c r="D98" s="158" t="s">
        <v>590</v>
      </c>
      <c r="E98" s="158">
        <v>11604</v>
      </c>
    </row>
    <row r="99" spans="1:5" ht="12.75" x14ac:dyDescent="0.2">
      <c r="A99" s="158">
        <v>11605</v>
      </c>
      <c r="B99" s="158" t="s">
        <v>591</v>
      </c>
      <c r="C99" s="158"/>
      <c r="D99" s="158" t="s">
        <v>591</v>
      </c>
      <c r="E99" s="158">
        <v>11605</v>
      </c>
    </row>
    <row r="100" spans="1:5" ht="12.75" x14ac:dyDescent="0.2">
      <c r="A100" s="158">
        <v>11701</v>
      </c>
      <c r="B100" s="158" t="s">
        <v>592</v>
      </c>
      <c r="C100" s="158"/>
      <c r="D100" s="158" t="s">
        <v>592</v>
      </c>
      <c r="E100" s="158">
        <v>11701</v>
      </c>
    </row>
    <row r="101" spans="1:5" ht="12.75" x14ac:dyDescent="0.2">
      <c r="A101" s="158">
        <v>11702</v>
      </c>
      <c r="B101" s="158" t="s">
        <v>594</v>
      </c>
      <c r="C101" s="158"/>
      <c r="D101" s="158" t="s">
        <v>594</v>
      </c>
      <c r="E101" s="158">
        <v>11702</v>
      </c>
    </row>
    <row r="102" spans="1:5" ht="12.75" x14ac:dyDescent="0.2">
      <c r="A102" s="158">
        <v>11703</v>
      </c>
      <c r="B102" s="158" t="s">
        <v>595</v>
      </c>
      <c r="C102" s="158"/>
      <c r="D102" s="158" t="s">
        <v>595</v>
      </c>
      <c r="E102" s="158">
        <v>11703</v>
      </c>
    </row>
    <row r="103" spans="1:5" ht="12.75" x14ac:dyDescent="0.2">
      <c r="A103" s="158">
        <v>11801</v>
      </c>
      <c r="B103" s="158" t="s">
        <v>596</v>
      </c>
      <c r="C103" s="158"/>
      <c r="D103" s="158" t="s">
        <v>596</v>
      </c>
      <c r="E103" s="158">
        <v>11801</v>
      </c>
    </row>
    <row r="104" spans="1:5" ht="12.75" x14ac:dyDescent="0.2">
      <c r="A104" s="158">
        <v>11802</v>
      </c>
      <c r="B104" s="158" t="s">
        <v>597</v>
      </c>
      <c r="C104" s="158"/>
      <c r="D104" s="158" t="s">
        <v>597</v>
      </c>
      <c r="E104" s="158">
        <v>11802</v>
      </c>
    </row>
    <row r="105" spans="1:5" ht="12.75" x14ac:dyDescent="0.2">
      <c r="A105" s="158">
        <v>11803</v>
      </c>
      <c r="B105" s="158" t="s">
        <v>598</v>
      </c>
      <c r="C105" s="158"/>
      <c r="D105" s="158" t="s">
        <v>598</v>
      </c>
      <c r="E105" s="158">
        <v>11803</v>
      </c>
    </row>
    <row r="106" spans="1:5" ht="12.75" x14ac:dyDescent="0.2">
      <c r="A106" s="158">
        <v>11804</v>
      </c>
      <c r="B106" s="158" t="s">
        <v>600</v>
      </c>
      <c r="C106" s="158"/>
      <c r="D106" s="158" t="s">
        <v>600</v>
      </c>
      <c r="E106" s="158">
        <v>11804</v>
      </c>
    </row>
    <row r="107" spans="1:5" ht="12.75" x14ac:dyDescent="0.2">
      <c r="A107" s="158">
        <v>11901</v>
      </c>
      <c r="B107" s="158" t="s">
        <v>763</v>
      </c>
      <c r="C107" s="158"/>
      <c r="D107" s="158" t="s">
        <v>763</v>
      </c>
      <c r="E107" s="158">
        <v>11901</v>
      </c>
    </row>
    <row r="108" spans="1:5" ht="12.75" x14ac:dyDescent="0.2">
      <c r="A108" s="158">
        <v>11902</v>
      </c>
      <c r="B108" s="158" t="s">
        <v>764</v>
      </c>
      <c r="C108" s="158"/>
      <c r="D108" s="158" t="s">
        <v>764</v>
      </c>
      <c r="E108" s="158">
        <v>11902</v>
      </c>
    </row>
    <row r="109" spans="1:5" ht="12.75" x14ac:dyDescent="0.2">
      <c r="A109" s="158">
        <v>11903</v>
      </c>
      <c r="B109" s="158" t="s">
        <v>601</v>
      </c>
      <c r="C109" s="158"/>
      <c r="D109" s="158" t="s">
        <v>601</v>
      </c>
      <c r="E109" s="158">
        <v>11903</v>
      </c>
    </row>
    <row r="110" spans="1:5" ht="12.75" x14ac:dyDescent="0.2">
      <c r="A110" s="158">
        <v>11904</v>
      </c>
      <c r="B110" s="158" t="s">
        <v>603</v>
      </c>
      <c r="C110" s="158"/>
      <c r="D110" s="158" t="s">
        <v>603</v>
      </c>
      <c r="E110" s="158">
        <v>11904</v>
      </c>
    </row>
    <row r="111" spans="1:5" ht="12.75" x14ac:dyDescent="0.2">
      <c r="A111" s="158">
        <v>11905</v>
      </c>
      <c r="B111" s="158" t="s">
        <v>604</v>
      </c>
      <c r="C111" s="158"/>
      <c r="D111" s="158" t="s">
        <v>604</v>
      </c>
      <c r="E111" s="158">
        <v>11905</v>
      </c>
    </row>
    <row r="112" spans="1:5" ht="12.75" x14ac:dyDescent="0.2">
      <c r="A112" s="158">
        <v>11906</v>
      </c>
      <c r="B112" s="158" t="s">
        <v>605</v>
      </c>
      <c r="C112" s="158"/>
      <c r="D112" s="158" t="s">
        <v>605</v>
      </c>
      <c r="E112" s="158">
        <v>11906</v>
      </c>
    </row>
    <row r="113" spans="1:5" ht="12.75" x14ac:dyDescent="0.2">
      <c r="A113" s="158">
        <v>11907</v>
      </c>
      <c r="B113" s="158" t="s">
        <v>607</v>
      </c>
      <c r="C113" s="158"/>
      <c r="D113" s="158" t="s">
        <v>607</v>
      </c>
      <c r="E113" s="158">
        <v>11907</v>
      </c>
    </row>
    <row r="114" spans="1:5" ht="12.75" x14ac:dyDescent="0.2">
      <c r="A114" s="158">
        <v>11908</v>
      </c>
      <c r="B114" s="158" t="s">
        <v>608</v>
      </c>
      <c r="C114" s="158"/>
      <c r="D114" s="158" t="s">
        <v>608</v>
      </c>
      <c r="E114" s="158">
        <v>11908</v>
      </c>
    </row>
    <row r="115" spans="1:5" ht="12.75" x14ac:dyDescent="0.2">
      <c r="A115" s="158">
        <v>11909</v>
      </c>
      <c r="B115" s="158" t="s">
        <v>609</v>
      </c>
      <c r="C115" s="158"/>
      <c r="D115" s="158" t="s">
        <v>609</v>
      </c>
      <c r="E115" s="158">
        <v>11909</v>
      </c>
    </row>
    <row r="116" spans="1:5" ht="12.75" x14ac:dyDescent="0.2">
      <c r="A116" s="158">
        <v>11910</v>
      </c>
      <c r="B116" s="158" t="s">
        <v>610</v>
      </c>
      <c r="C116" s="158"/>
      <c r="D116" s="158" t="s">
        <v>610</v>
      </c>
      <c r="E116" s="158">
        <v>11910</v>
      </c>
    </row>
    <row r="117" spans="1:5" ht="12.75" x14ac:dyDescent="0.2">
      <c r="A117" s="158">
        <v>11911</v>
      </c>
      <c r="B117" s="158" t="s">
        <v>611</v>
      </c>
      <c r="C117" s="158"/>
      <c r="D117" s="158" t="s">
        <v>611</v>
      </c>
      <c r="E117" s="158">
        <v>11911</v>
      </c>
    </row>
    <row r="118" spans="1:5" ht="12.75" x14ac:dyDescent="0.2">
      <c r="A118" s="158">
        <v>11912</v>
      </c>
      <c r="B118" s="158" t="s">
        <v>612</v>
      </c>
      <c r="C118" s="158"/>
      <c r="D118" s="158" t="s">
        <v>612</v>
      </c>
      <c r="E118" s="158">
        <v>11912</v>
      </c>
    </row>
    <row r="119" spans="1:5" ht="12.75" x14ac:dyDescent="0.2">
      <c r="A119" s="158">
        <v>12001</v>
      </c>
      <c r="B119" s="158" t="s">
        <v>765</v>
      </c>
      <c r="C119" s="158"/>
      <c r="D119" s="158" t="s">
        <v>765</v>
      </c>
      <c r="E119" s="158">
        <v>12001</v>
      </c>
    </row>
    <row r="120" spans="1:5" ht="12.75" x14ac:dyDescent="0.2">
      <c r="A120" s="158">
        <v>12002</v>
      </c>
      <c r="B120" s="158" t="s">
        <v>766</v>
      </c>
      <c r="C120" s="158"/>
      <c r="D120" s="158" t="s">
        <v>766</v>
      </c>
      <c r="E120" s="158">
        <v>12002</v>
      </c>
    </row>
    <row r="121" spans="1:5" ht="12.75" x14ac:dyDescent="0.2">
      <c r="A121" s="158">
        <v>12003</v>
      </c>
      <c r="B121" s="158" t="s">
        <v>767</v>
      </c>
      <c r="C121" s="158"/>
      <c r="D121" s="158" t="s">
        <v>767</v>
      </c>
      <c r="E121" s="158">
        <v>12003</v>
      </c>
    </row>
    <row r="122" spans="1:5" ht="12.75" x14ac:dyDescent="0.2">
      <c r="A122" s="158">
        <v>12004</v>
      </c>
      <c r="B122" s="158" t="s">
        <v>768</v>
      </c>
      <c r="C122" s="158"/>
      <c r="D122" s="158" t="s">
        <v>768</v>
      </c>
      <c r="E122" s="158">
        <v>12004</v>
      </c>
    </row>
    <row r="123" spans="1:5" ht="12.75" x14ac:dyDescent="0.2">
      <c r="A123" s="158">
        <v>12005</v>
      </c>
      <c r="B123" s="158" t="s">
        <v>769</v>
      </c>
      <c r="C123" s="158"/>
      <c r="D123" s="158" t="s">
        <v>769</v>
      </c>
      <c r="E123" s="158">
        <v>12005</v>
      </c>
    </row>
    <row r="124" spans="1:5" ht="12.75" x14ac:dyDescent="0.2">
      <c r="A124" s="158">
        <v>12006</v>
      </c>
      <c r="B124" s="158" t="s">
        <v>770</v>
      </c>
      <c r="C124" s="158"/>
      <c r="D124" s="158" t="s">
        <v>770</v>
      </c>
      <c r="E124" s="158">
        <v>12006</v>
      </c>
    </row>
    <row r="125" spans="1:5" ht="12.75" x14ac:dyDescent="0.2">
      <c r="A125" s="158">
        <v>20101</v>
      </c>
      <c r="B125" s="158" t="s">
        <v>227</v>
      </c>
      <c r="C125" s="158"/>
      <c r="D125" s="158" t="s">
        <v>227</v>
      </c>
      <c r="E125" s="158">
        <v>20101</v>
      </c>
    </row>
    <row r="126" spans="1:5" ht="12.75" x14ac:dyDescent="0.2">
      <c r="A126" s="158">
        <v>20102</v>
      </c>
      <c r="B126" s="158" t="s">
        <v>558</v>
      </c>
      <c r="C126" s="158"/>
      <c r="D126" s="158" t="s">
        <v>558</v>
      </c>
      <c r="E126" s="158">
        <v>20102</v>
      </c>
    </row>
    <row r="127" spans="1:5" ht="12.75" x14ac:dyDescent="0.2">
      <c r="A127" s="158">
        <v>20103</v>
      </c>
      <c r="B127" s="158" t="s">
        <v>291</v>
      </c>
      <c r="C127" s="158"/>
      <c r="D127" s="158" t="s">
        <v>291</v>
      </c>
      <c r="E127" s="158">
        <v>20103</v>
      </c>
    </row>
    <row r="128" spans="1:5" ht="12.75" x14ac:dyDescent="0.2">
      <c r="A128" s="158">
        <v>20104</v>
      </c>
      <c r="B128" s="158" t="s">
        <v>292</v>
      </c>
      <c r="C128" s="158"/>
      <c r="D128" s="158" t="s">
        <v>292</v>
      </c>
      <c r="E128" s="158">
        <v>20104</v>
      </c>
    </row>
    <row r="129" spans="1:5" ht="12.75" x14ac:dyDescent="0.2">
      <c r="A129" s="158">
        <v>20105</v>
      </c>
      <c r="B129" s="158" t="s">
        <v>614</v>
      </c>
      <c r="C129" s="158"/>
      <c r="D129" s="158" t="s">
        <v>614</v>
      </c>
      <c r="E129" s="158">
        <v>20105</v>
      </c>
    </row>
    <row r="130" spans="1:5" ht="12.75" x14ac:dyDescent="0.2">
      <c r="A130" s="158">
        <v>20106</v>
      </c>
      <c r="B130" s="158" t="s">
        <v>294</v>
      </c>
      <c r="C130" s="158"/>
      <c r="D130" s="158" t="s">
        <v>294</v>
      </c>
      <c r="E130" s="158">
        <v>20106</v>
      </c>
    </row>
    <row r="131" spans="1:5" ht="12.75" x14ac:dyDescent="0.2">
      <c r="A131" s="158">
        <v>20107</v>
      </c>
      <c r="B131" s="158" t="s">
        <v>296</v>
      </c>
      <c r="C131" s="158"/>
      <c r="D131" s="158" t="s">
        <v>296</v>
      </c>
      <c r="E131" s="158">
        <v>20107</v>
      </c>
    </row>
    <row r="132" spans="1:5" ht="12.75" x14ac:dyDescent="0.2">
      <c r="A132" s="158">
        <v>20108</v>
      </c>
      <c r="B132" s="158" t="s">
        <v>297</v>
      </c>
      <c r="C132" s="158"/>
      <c r="D132" s="158" t="s">
        <v>297</v>
      </c>
      <c r="E132" s="158">
        <v>20108</v>
      </c>
    </row>
    <row r="133" spans="1:5" ht="12.75" x14ac:dyDescent="0.2">
      <c r="A133" s="158">
        <v>20109</v>
      </c>
      <c r="B133" s="158" t="s">
        <v>616</v>
      </c>
      <c r="C133" s="158"/>
      <c r="D133" s="158" t="s">
        <v>616</v>
      </c>
      <c r="E133" s="158">
        <v>20109</v>
      </c>
    </row>
    <row r="134" spans="1:5" ht="12.75" x14ac:dyDescent="0.2">
      <c r="A134" s="158">
        <v>20110</v>
      </c>
      <c r="B134" s="158" t="s">
        <v>300</v>
      </c>
      <c r="C134" s="158"/>
      <c r="D134" s="158" t="s">
        <v>300</v>
      </c>
      <c r="E134" s="158">
        <v>20110</v>
      </c>
    </row>
    <row r="135" spans="1:5" ht="12.75" x14ac:dyDescent="0.2">
      <c r="A135" s="158">
        <v>20111</v>
      </c>
      <c r="B135" s="158" t="s">
        <v>617</v>
      </c>
      <c r="C135" s="158"/>
      <c r="D135" s="158" t="s">
        <v>617</v>
      </c>
      <c r="E135" s="158">
        <v>20111</v>
      </c>
    </row>
    <row r="136" spans="1:5" ht="12.75" x14ac:dyDescent="0.2">
      <c r="A136" s="158">
        <v>20112</v>
      </c>
      <c r="B136" s="158" t="s">
        <v>302</v>
      </c>
      <c r="C136" s="158"/>
      <c r="D136" s="158" t="s">
        <v>302</v>
      </c>
      <c r="E136" s="158">
        <v>20112</v>
      </c>
    </row>
    <row r="137" spans="1:5" ht="12.75" x14ac:dyDescent="0.2">
      <c r="A137" s="158">
        <v>20113</v>
      </c>
      <c r="B137" s="158" t="s">
        <v>304</v>
      </c>
      <c r="C137" s="158"/>
      <c r="D137" s="158" t="s">
        <v>304</v>
      </c>
      <c r="E137" s="158">
        <v>20113</v>
      </c>
    </row>
    <row r="138" spans="1:5" ht="12.75" x14ac:dyDescent="0.2">
      <c r="A138" s="158">
        <v>20114</v>
      </c>
      <c r="B138" s="158" t="s">
        <v>619</v>
      </c>
      <c r="C138" s="158"/>
      <c r="D138" s="158" t="s">
        <v>619</v>
      </c>
      <c r="E138" s="158">
        <v>20114</v>
      </c>
    </row>
    <row r="139" spans="1:5" ht="12.75" x14ac:dyDescent="0.2">
      <c r="A139" s="158">
        <v>20201</v>
      </c>
      <c r="B139" s="158" t="s">
        <v>480</v>
      </c>
      <c r="C139" s="158"/>
      <c r="D139" s="158" t="s">
        <v>480</v>
      </c>
      <c r="E139" s="158">
        <v>20201</v>
      </c>
    </row>
    <row r="140" spans="1:5" ht="12.75" x14ac:dyDescent="0.2">
      <c r="A140" s="158">
        <v>20202</v>
      </c>
      <c r="B140" s="158" t="s">
        <v>565</v>
      </c>
      <c r="C140" s="158"/>
      <c r="D140" s="158" t="s">
        <v>565</v>
      </c>
      <c r="E140" s="158">
        <v>20202</v>
      </c>
    </row>
    <row r="141" spans="1:5" ht="12.75" x14ac:dyDescent="0.2">
      <c r="A141" s="158">
        <v>20203</v>
      </c>
      <c r="B141" s="158" t="s">
        <v>621</v>
      </c>
      <c r="C141" s="158"/>
      <c r="D141" s="158" t="s">
        <v>621</v>
      </c>
      <c r="E141" s="158">
        <v>20203</v>
      </c>
    </row>
    <row r="142" spans="1:5" ht="12.75" x14ac:dyDescent="0.2">
      <c r="A142" s="158">
        <v>20204</v>
      </c>
      <c r="B142" s="158" t="s">
        <v>771</v>
      </c>
      <c r="C142" s="158"/>
      <c r="D142" s="158" t="s">
        <v>771</v>
      </c>
      <c r="E142" s="158">
        <v>20204</v>
      </c>
    </row>
    <row r="143" spans="1:5" ht="12.75" x14ac:dyDescent="0.2">
      <c r="A143" s="158">
        <v>20205</v>
      </c>
      <c r="B143" s="158" t="s">
        <v>622</v>
      </c>
      <c r="C143" s="158"/>
      <c r="D143" s="158" t="s">
        <v>622</v>
      </c>
      <c r="E143" s="158">
        <v>20205</v>
      </c>
    </row>
    <row r="144" spans="1:5" ht="12.75" x14ac:dyDescent="0.2">
      <c r="A144" s="158">
        <v>20206</v>
      </c>
      <c r="B144" s="158" t="s">
        <v>623</v>
      </c>
      <c r="C144" s="158"/>
      <c r="D144" s="158" t="s">
        <v>623</v>
      </c>
      <c r="E144" s="158">
        <v>20206</v>
      </c>
    </row>
    <row r="145" spans="1:5" ht="12.75" x14ac:dyDescent="0.2">
      <c r="A145" s="158">
        <v>20207</v>
      </c>
      <c r="B145" s="158" t="s">
        <v>624</v>
      </c>
      <c r="C145" s="158"/>
      <c r="D145" s="158" t="s">
        <v>624</v>
      </c>
      <c r="E145" s="158">
        <v>20207</v>
      </c>
    </row>
    <row r="146" spans="1:5" ht="12.75" x14ac:dyDescent="0.2">
      <c r="A146" s="158">
        <v>20208</v>
      </c>
      <c r="B146" s="158" t="s">
        <v>625</v>
      </c>
      <c r="C146" s="158"/>
      <c r="D146" s="158" t="s">
        <v>625</v>
      </c>
      <c r="E146" s="158">
        <v>20208</v>
      </c>
    </row>
    <row r="147" spans="1:5" ht="12.75" x14ac:dyDescent="0.2">
      <c r="A147" s="158">
        <v>20209</v>
      </c>
      <c r="B147" s="158" t="s">
        <v>627</v>
      </c>
      <c r="C147" s="158"/>
      <c r="D147" s="158" t="s">
        <v>627</v>
      </c>
      <c r="E147" s="158">
        <v>20209</v>
      </c>
    </row>
    <row r="148" spans="1:5" ht="12.75" x14ac:dyDescent="0.2">
      <c r="A148" s="158">
        <v>20210</v>
      </c>
      <c r="B148" s="158" t="s">
        <v>628</v>
      </c>
      <c r="C148" s="158"/>
      <c r="D148" s="158" t="s">
        <v>628</v>
      </c>
      <c r="E148" s="158">
        <v>20210</v>
      </c>
    </row>
    <row r="149" spans="1:5" ht="12.75" x14ac:dyDescent="0.2">
      <c r="A149" s="158">
        <v>20211</v>
      </c>
      <c r="B149" s="158" t="s">
        <v>629</v>
      </c>
      <c r="C149" s="158"/>
      <c r="D149" s="158" t="s">
        <v>629</v>
      </c>
      <c r="E149" s="158">
        <v>20211</v>
      </c>
    </row>
    <row r="150" spans="1:5" ht="12.75" x14ac:dyDescent="0.2">
      <c r="A150" s="158">
        <v>20212</v>
      </c>
      <c r="B150" s="158" t="s">
        <v>631</v>
      </c>
      <c r="C150" s="158"/>
      <c r="D150" s="158" t="s">
        <v>631</v>
      </c>
      <c r="E150" s="158">
        <v>20212</v>
      </c>
    </row>
    <row r="151" spans="1:5" ht="12.75" x14ac:dyDescent="0.2">
      <c r="A151" s="158">
        <v>20213</v>
      </c>
      <c r="B151" s="158" t="s">
        <v>772</v>
      </c>
      <c r="C151" s="158"/>
      <c r="D151" s="158" t="s">
        <v>772</v>
      </c>
      <c r="E151" s="158">
        <v>20213</v>
      </c>
    </row>
    <row r="152" spans="1:5" ht="12.75" x14ac:dyDescent="0.2">
      <c r="A152" s="158">
        <v>20214</v>
      </c>
      <c r="B152" s="158" t="s">
        <v>632</v>
      </c>
      <c r="C152" s="158"/>
      <c r="D152" s="158" t="s">
        <v>632</v>
      </c>
      <c r="E152" s="158">
        <v>20214</v>
      </c>
    </row>
    <row r="153" spans="1:5" ht="12.75" x14ac:dyDescent="0.2">
      <c r="A153" s="158">
        <v>20301</v>
      </c>
      <c r="B153" s="158" t="s">
        <v>234</v>
      </c>
      <c r="C153" s="158"/>
      <c r="D153" s="158" t="s">
        <v>234</v>
      </c>
      <c r="E153" s="158">
        <v>20301</v>
      </c>
    </row>
    <row r="154" spans="1:5" ht="12.75" x14ac:dyDescent="0.2">
      <c r="A154" s="158">
        <v>20302</v>
      </c>
      <c r="B154" s="158" t="s">
        <v>272</v>
      </c>
      <c r="C154" s="158"/>
      <c r="D154" s="158" t="s">
        <v>272</v>
      </c>
      <c r="E154" s="158">
        <v>20302</v>
      </c>
    </row>
    <row r="155" spans="1:5" ht="12.75" x14ac:dyDescent="0.2">
      <c r="A155" s="158">
        <v>20303</v>
      </c>
      <c r="B155" s="158" t="s">
        <v>633</v>
      </c>
      <c r="C155" s="158"/>
      <c r="D155" s="158" t="s">
        <v>633</v>
      </c>
      <c r="E155" s="158">
        <v>20303</v>
      </c>
    </row>
    <row r="156" spans="1:5" ht="12.75" x14ac:dyDescent="0.2">
      <c r="A156" s="158">
        <v>20304</v>
      </c>
      <c r="B156" s="158" t="s">
        <v>312</v>
      </c>
      <c r="C156" s="158"/>
      <c r="D156" s="158" t="s">
        <v>312</v>
      </c>
      <c r="E156" s="158">
        <v>20304</v>
      </c>
    </row>
    <row r="157" spans="1:5" ht="12.75" x14ac:dyDescent="0.2">
      <c r="A157" s="158">
        <v>20305</v>
      </c>
      <c r="B157" s="158" t="s">
        <v>313</v>
      </c>
      <c r="C157" s="158"/>
      <c r="D157" s="158" t="s">
        <v>313</v>
      </c>
      <c r="E157" s="158">
        <v>20305</v>
      </c>
    </row>
    <row r="158" spans="1:5" ht="12.75" x14ac:dyDescent="0.2">
      <c r="A158" s="158">
        <v>20307</v>
      </c>
      <c r="B158" s="158" t="s">
        <v>315</v>
      </c>
      <c r="C158" s="158"/>
      <c r="D158" s="158" t="s">
        <v>315</v>
      </c>
      <c r="E158" s="158">
        <v>20307</v>
      </c>
    </row>
    <row r="159" spans="1:5" ht="12.75" x14ac:dyDescent="0.2">
      <c r="A159" s="158">
        <v>20308</v>
      </c>
      <c r="B159" s="158" t="s">
        <v>317</v>
      </c>
      <c r="C159" s="158"/>
      <c r="D159" s="158" t="s">
        <v>317</v>
      </c>
      <c r="E159" s="158">
        <v>20308</v>
      </c>
    </row>
    <row r="160" spans="1:5" ht="12.75" x14ac:dyDescent="0.2">
      <c r="A160" s="158">
        <v>20401</v>
      </c>
      <c r="B160" s="158" t="s">
        <v>239</v>
      </c>
      <c r="C160" s="158"/>
      <c r="D160" s="158" t="s">
        <v>239</v>
      </c>
      <c r="E160" s="158">
        <v>20401</v>
      </c>
    </row>
    <row r="161" spans="1:5" ht="12.75" x14ac:dyDescent="0.2">
      <c r="A161" s="158">
        <v>20402</v>
      </c>
      <c r="B161" s="158" t="s">
        <v>275</v>
      </c>
      <c r="C161" s="158"/>
      <c r="D161" s="158" t="s">
        <v>275</v>
      </c>
      <c r="E161" s="158">
        <v>20402</v>
      </c>
    </row>
    <row r="162" spans="1:5" ht="12.75" x14ac:dyDescent="0.2">
      <c r="A162" s="158">
        <v>20403</v>
      </c>
      <c r="B162" s="158" t="s">
        <v>635</v>
      </c>
      <c r="C162" s="158"/>
      <c r="D162" s="158" t="s">
        <v>635</v>
      </c>
      <c r="E162" s="158">
        <v>20403</v>
      </c>
    </row>
    <row r="163" spans="1:5" ht="12.75" x14ac:dyDescent="0.2">
      <c r="A163" s="158">
        <v>20404</v>
      </c>
      <c r="B163" s="158" t="s">
        <v>320</v>
      </c>
      <c r="C163" s="158"/>
      <c r="D163" s="158" t="s">
        <v>320</v>
      </c>
      <c r="E163" s="158">
        <v>20404</v>
      </c>
    </row>
    <row r="164" spans="1:5" ht="12.75" x14ac:dyDescent="0.2">
      <c r="A164" s="158">
        <v>20501</v>
      </c>
      <c r="B164" s="158" t="s">
        <v>243</v>
      </c>
      <c r="C164" s="158"/>
      <c r="D164" s="158" t="s">
        <v>243</v>
      </c>
      <c r="E164" s="158">
        <v>20501</v>
      </c>
    </row>
    <row r="165" spans="1:5" ht="12.75" x14ac:dyDescent="0.2">
      <c r="A165" s="158">
        <v>20502</v>
      </c>
      <c r="B165" s="158" t="s">
        <v>593</v>
      </c>
      <c r="C165" s="158"/>
      <c r="D165" s="158" t="s">
        <v>593</v>
      </c>
      <c r="E165" s="158">
        <v>20502</v>
      </c>
    </row>
    <row r="166" spans="1:5" ht="12.75" x14ac:dyDescent="0.2">
      <c r="A166" s="158">
        <v>20503</v>
      </c>
      <c r="B166" s="158" t="s">
        <v>322</v>
      </c>
      <c r="C166" s="158"/>
      <c r="D166" s="158" t="s">
        <v>322</v>
      </c>
      <c r="E166" s="158">
        <v>20503</v>
      </c>
    </row>
    <row r="167" spans="1:5" ht="12.75" x14ac:dyDescent="0.2">
      <c r="A167" s="158">
        <v>20504</v>
      </c>
      <c r="B167" s="158" t="s">
        <v>324</v>
      </c>
      <c r="C167" s="158"/>
      <c r="D167" s="158" t="s">
        <v>324</v>
      </c>
      <c r="E167" s="158">
        <v>20504</v>
      </c>
    </row>
    <row r="168" spans="1:5" ht="12.75" x14ac:dyDescent="0.2">
      <c r="A168" s="158">
        <v>20505</v>
      </c>
      <c r="B168" s="158" t="s">
        <v>638</v>
      </c>
      <c r="C168" s="158"/>
      <c r="D168" s="158" t="s">
        <v>638</v>
      </c>
      <c r="E168" s="158">
        <v>20505</v>
      </c>
    </row>
    <row r="169" spans="1:5" ht="12.75" x14ac:dyDescent="0.2">
      <c r="A169" s="158">
        <v>20506</v>
      </c>
      <c r="B169" s="158" t="s">
        <v>639</v>
      </c>
      <c r="C169" s="158"/>
      <c r="D169" s="158" t="s">
        <v>639</v>
      </c>
      <c r="E169" s="158">
        <v>20506</v>
      </c>
    </row>
    <row r="170" spans="1:5" ht="12.75" x14ac:dyDescent="0.2">
      <c r="A170" s="158">
        <v>20507</v>
      </c>
      <c r="B170" s="158" t="s">
        <v>326</v>
      </c>
      <c r="C170" s="158"/>
      <c r="D170" s="158" t="s">
        <v>326</v>
      </c>
      <c r="E170" s="158">
        <v>20507</v>
      </c>
    </row>
    <row r="171" spans="1:5" ht="12.75" x14ac:dyDescent="0.2">
      <c r="A171" s="158">
        <v>20508</v>
      </c>
      <c r="B171" s="158" t="s">
        <v>328</v>
      </c>
      <c r="C171" s="158"/>
      <c r="D171" s="158" t="s">
        <v>328</v>
      </c>
      <c r="E171" s="158">
        <v>20508</v>
      </c>
    </row>
    <row r="172" spans="1:5" ht="12.75" x14ac:dyDescent="0.2">
      <c r="A172" s="158">
        <v>20601</v>
      </c>
      <c r="B172" s="158" t="s">
        <v>248</v>
      </c>
      <c r="C172" s="158"/>
      <c r="D172" s="158" t="s">
        <v>248</v>
      </c>
      <c r="E172" s="158">
        <v>20601</v>
      </c>
    </row>
    <row r="173" spans="1:5" ht="12.75" x14ac:dyDescent="0.2">
      <c r="A173" s="158">
        <v>20602</v>
      </c>
      <c r="B173" s="158" t="s">
        <v>281</v>
      </c>
      <c r="C173" s="158"/>
      <c r="D173" s="158" t="s">
        <v>281</v>
      </c>
      <c r="E173" s="158">
        <v>20602</v>
      </c>
    </row>
    <row r="174" spans="1:5" ht="12.75" x14ac:dyDescent="0.2">
      <c r="A174" s="158">
        <v>20603</v>
      </c>
      <c r="B174" s="158" t="s">
        <v>640</v>
      </c>
      <c r="C174" s="158"/>
      <c r="D174" s="158" t="s">
        <v>640</v>
      </c>
      <c r="E174" s="158">
        <v>20603</v>
      </c>
    </row>
    <row r="175" spans="1:5" ht="12.75" x14ac:dyDescent="0.2">
      <c r="A175" s="158">
        <v>20604</v>
      </c>
      <c r="B175" s="158" t="s">
        <v>333</v>
      </c>
      <c r="C175" s="158"/>
      <c r="D175" s="158" t="s">
        <v>333</v>
      </c>
      <c r="E175" s="158">
        <v>20604</v>
      </c>
    </row>
    <row r="176" spans="1:5" ht="12.75" x14ac:dyDescent="0.2">
      <c r="A176" s="158">
        <v>20605</v>
      </c>
      <c r="B176" s="158" t="s">
        <v>641</v>
      </c>
      <c r="C176" s="158"/>
      <c r="D176" s="158" t="s">
        <v>641</v>
      </c>
      <c r="E176" s="158">
        <v>20605</v>
      </c>
    </row>
    <row r="177" spans="1:5" ht="12.75" x14ac:dyDescent="0.2">
      <c r="A177" s="158">
        <v>20606</v>
      </c>
      <c r="B177" s="158" t="s">
        <v>334</v>
      </c>
      <c r="C177" s="158"/>
      <c r="D177" s="158" t="s">
        <v>334</v>
      </c>
      <c r="E177" s="158">
        <v>20606</v>
      </c>
    </row>
    <row r="178" spans="1:5" ht="12.75" x14ac:dyDescent="0.2">
      <c r="A178" s="158">
        <v>20607</v>
      </c>
      <c r="B178" s="158" t="s">
        <v>773</v>
      </c>
      <c r="C178" s="158"/>
      <c r="D178" s="158" t="s">
        <v>773</v>
      </c>
      <c r="E178" s="158">
        <v>20607</v>
      </c>
    </row>
    <row r="179" spans="1:5" ht="12.75" x14ac:dyDescent="0.2">
      <c r="A179" s="158">
        <v>20608</v>
      </c>
      <c r="B179" s="158" t="s">
        <v>336</v>
      </c>
      <c r="C179" s="158"/>
      <c r="D179" s="158" t="s">
        <v>336</v>
      </c>
      <c r="E179" s="158">
        <v>20608</v>
      </c>
    </row>
    <row r="180" spans="1:5" ht="12.75" x14ac:dyDescent="0.2">
      <c r="A180" s="158">
        <v>20701</v>
      </c>
      <c r="B180" s="158" t="s">
        <v>252</v>
      </c>
      <c r="C180" s="158"/>
      <c r="D180" s="158" t="s">
        <v>252</v>
      </c>
      <c r="E180" s="158">
        <v>20701</v>
      </c>
    </row>
    <row r="181" spans="1:5" ht="12.75" x14ac:dyDescent="0.2">
      <c r="A181" s="158">
        <v>20702</v>
      </c>
      <c r="B181" s="158" t="s">
        <v>284</v>
      </c>
      <c r="C181" s="158"/>
      <c r="D181" s="158" t="s">
        <v>284</v>
      </c>
      <c r="E181" s="158">
        <v>20702</v>
      </c>
    </row>
    <row r="182" spans="1:5" ht="12.75" x14ac:dyDescent="0.2">
      <c r="A182" s="158">
        <v>20703</v>
      </c>
      <c r="B182" s="158" t="s">
        <v>338</v>
      </c>
      <c r="C182" s="158"/>
      <c r="D182" s="158" t="s">
        <v>338</v>
      </c>
      <c r="E182" s="158">
        <v>20703</v>
      </c>
    </row>
    <row r="183" spans="1:5" ht="12.75" x14ac:dyDescent="0.2">
      <c r="A183" s="158">
        <v>20704</v>
      </c>
      <c r="B183" s="158" t="s">
        <v>339</v>
      </c>
      <c r="C183" s="158"/>
      <c r="D183" s="158" t="s">
        <v>339</v>
      </c>
      <c r="E183" s="158">
        <v>20704</v>
      </c>
    </row>
    <row r="184" spans="1:5" ht="12.75" x14ac:dyDescent="0.2">
      <c r="A184" s="158">
        <v>20705</v>
      </c>
      <c r="B184" s="158" t="s">
        <v>340</v>
      </c>
      <c r="C184" s="158"/>
      <c r="D184" s="158" t="s">
        <v>340</v>
      </c>
      <c r="E184" s="158">
        <v>20705</v>
      </c>
    </row>
    <row r="185" spans="1:5" ht="12.75" x14ac:dyDescent="0.2">
      <c r="A185" s="158">
        <v>20706</v>
      </c>
      <c r="B185" s="158" t="s">
        <v>644</v>
      </c>
      <c r="C185" s="158"/>
      <c r="D185" s="158" t="s">
        <v>644</v>
      </c>
      <c r="E185" s="158">
        <v>20706</v>
      </c>
    </row>
    <row r="186" spans="1:5" ht="12.75" x14ac:dyDescent="0.2">
      <c r="A186" s="158">
        <v>20707</v>
      </c>
      <c r="B186" s="158" t="s">
        <v>646</v>
      </c>
      <c r="C186" s="158"/>
      <c r="D186" s="158" t="s">
        <v>646</v>
      </c>
      <c r="E186" s="158">
        <v>20707</v>
      </c>
    </row>
    <row r="187" spans="1:5" ht="12.75" x14ac:dyDescent="0.2">
      <c r="A187" s="158">
        <v>20801</v>
      </c>
      <c r="B187" s="158" t="s">
        <v>531</v>
      </c>
      <c r="C187" s="158"/>
      <c r="D187" s="158" t="s">
        <v>531</v>
      </c>
      <c r="E187" s="158">
        <v>20801</v>
      </c>
    </row>
    <row r="188" spans="1:5" ht="12.75" x14ac:dyDescent="0.2">
      <c r="A188" s="158">
        <v>20802</v>
      </c>
      <c r="B188" s="158" t="s">
        <v>613</v>
      </c>
      <c r="C188" s="158"/>
      <c r="D188" s="158" t="s">
        <v>613</v>
      </c>
      <c r="E188" s="158">
        <v>20802</v>
      </c>
    </row>
    <row r="189" spans="1:5" ht="12.75" x14ac:dyDescent="0.2">
      <c r="A189" s="158">
        <v>20803</v>
      </c>
      <c r="B189" s="158" t="s">
        <v>648</v>
      </c>
      <c r="C189" s="158"/>
      <c r="D189" s="158" t="s">
        <v>648</v>
      </c>
      <c r="E189" s="158">
        <v>20803</v>
      </c>
    </row>
    <row r="190" spans="1:5" ht="12.75" x14ac:dyDescent="0.2">
      <c r="A190" s="158">
        <v>20804</v>
      </c>
      <c r="B190" s="158" t="s">
        <v>649</v>
      </c>
      <c r="C190" s="158"/>
      <c r="D190" s="158" t="s">
        <v>649</v>
      </c>
      <c r="E190" s="158">
        <v>20804</v>
      </c>
    </row>
    <row r="191" spans="1:5" ht="12.75" x14ac:dyDescent="0.2">
      <c r="A191" s="158">
        <v>20805</v>
      </c>
      <c r="B191" s="158" t="s">
        <v>774</v>
      </c>
      <c r="C191" s="158"/>
      <c r="D191" s="158" t="s">
        <v>774</v>
      </c>
      <c r="E191" s="158">
        <v>20805</v>
      </c>
    </row>
    <row r="192" spans="1:5" ht="12.75" x14ac:dyDescent="0.2">
      <c r="A192" s="158">
        <v>20901</v>
      </c>
      <c r="B192" s="158" t="s">
        <v>257</v>
      </c>
      <c r="C192" s="158"/>
      <c r="D192" s="158" t="s">
        <v>257</v>
      </c>
      <c r="E192" s="158">
        <v>20901</v>
      </c>
    </row>
    <row r="193" spans="1:5" ht="12.75" x14ac:dyDescent="0.2">
      <c r="A193" s="158">
        <v>20902</v>
      </c>
      <c r="B193" s="158" t="s">
        <v>290</v>
      </c>
      <c r="C193" s="158"/>
      <c r="D193" s="158" t="s">
        <v>290</v>
      </c>
      <c r="E193" s="158">
        <v>20902</v>
      </c>
    </row>
    <row r="194" spans="1:5" ht="12.75" x14ac:dyDescent="0.2">
      <c r="A194" s="158">
        <v>20903</v>
      </c>
      <c r="B194" s="158" t="s">
        <v>775</v>
      </c>
      <c r="C194" s="158"/>
      <c r="D194" s="158" t="s">
        <v>775</v>
      </c>
      <c r="E194" s="158">
        <v>20903</v>
      </c>
    </row>
    <row r="195" spans="1:5" ht="12.75" x14ac:dyDescent="0.2">
      <c r="A195" s="158">
        <v>20904</v>
      </c>
      <c r="B195" s="158" t="s">
        <v>345</v>
      </c>
      <c r="C195" s="158"/>
      <c r="D195" s="158" t="s">
        <v>345</v>
      </c>
      <c r="E195" s="158">
        <v>20904</v>
      </c>
    </row>
    <row r="196" spans="1:5" ht="12.75" x14ac:dyDescent="0.2">
      <c r="A196" s="158">
        <v>20905</v>
      </c>
      <c r="B196" s="158" t="s">
        <v>346</v>
      </c>
      <c r="C196" s="158"/>
      <c r="D196" s="158" t="s">
        <v>346</v>
      </c>
      <c r="E196" s="158">
        <v>20905</v>
      </c>
    </row>
    <row r="197" spans="1:5" ht="12.75" x14ac:dyDescent="0.2">
      <c r="A197" s="158">
        <v>21001</v>
      </c>
      <c r="B197" s="158" t="s">
        <v>261</v>
      </c>
      <c r="C197" s="158"/>
      <c r="D197" s="158" t="s">
        <v>261</v>
      </c>
      <c r="E197" s="158">
        <v>21001</v>
      </c>
    </row>
    <row r="198" spans="1:5" ht="12.75" x14ac:dyDescent="0.2">
      <c r="A198" s="158">
        <v>21002</v>
      </c>
      <c r="B198" s="158" t="s">
        <v>295</v>
      </c>
      <c r="C198" s="158"/>
      <c r="D198" s="158" t="s">
        <v>295</v>
      </c>
      <c r="E198" s="158">
        <v>21002</v>
      </c>
    </row>
    <row r="199" spans="1:5" ht="12.75" x14ac:dyDescent="0.2">
      <c r="A199" s="158">
        <v>21003</v>
      </c>
      <c r="B199" s="158" t="s">
        <v>348</v>
      </c>
      <c r="C199" s="158"/>
      <c r="D199" s="158" t="s">
        <v>348</v>
      </c>
      <c r="E199" s="158">
        <v>21003</v>
      </c>
    </row>
    <row r="200" spans="1:5" ht="12.75" x14ac:dyDescent="0.2">
      <c r="A200" s="158">
        <v>21004</v>
      </c>
      <c r="B200" s="158" t="s">
        <v>776</v>
      </c>
      <c r="C200" s="158"/>
      <c r="D200" s="158" t="s">
        <v>776</v>
      </c>
      <c r="E200" s="158">
        <v>21004</v>
      </c>
    </row>
    <row r="201" spans="1:5" ht="12.75" x14ac:dyDescent="0.2">
      <c r="A201" s="158">
        <v>21005</v>
      </c>
      <c r="B201" s="158" t="s">
        <v>350</v>
      </c>
      <c r="C201" s="158"/>
      <c r="D201" s="158" t="s">
        <v>350</v>
      </c>
      <c r="E201" s="158">
        <v>21005</v>
      </c>
    </row>
    <row r="202" spans="1:5" ht="12.75" x14ac:dyDescent="0.2">
      <c r="A202" s="158">
        <v>21006</v>
      </c>
      <c r="B202" s="158" t="s">
        <v>352</v>
      </c>
      <c r="C202" s="158"/>
      <c r="D202" s="158" t="s">
        <v>352</v>
      </c>
      <c r="E202" s="158">
        <v>21006</v>
      </c>
    </row>
    <row r="203" spans="1:5" ht="12.75" x14ac:dyDescent="0.2">
      <c r="A203" s="158">
        <v>21007</v>
      </c>
      <c r="B203" s="158" t="s">
        <v>777</v>
      </c>
      <c r="C203" s="158"/>
      <c r="D203" s="158" t="s">
        <v>777</v>
      </c>
      <c r="E203" s="158">
        <v>21007</v>
      </c>
    </row>
    <row r="204" spans="1:5" ht="12.75" x14ac:dyDescent="0.2">
      <c r="A204" s="158">
        <v>21008</v>
      </c>
      <c r="B204" s="158" t="s">
        <v>353</v>
      </c>
      <c r="C204" s="158"/>
      <c r="D204" s="158" t="s">
        <v>353</v>
      </c>
      <c r="E204" s="158">
        <v>21008</v>
      </c>
    </row>
    <row r="205" spans="1:5" ht="12.75" x14ac:dyDescent="0.2">
      <c r="A205" s="158">
        <v>21009</v>
      </c>
      <c r="B205" s="158" t="s">
        <v>354</v>
      </c>
      <c r="C205" s="158"/>
      <c r="D205" s="158" t="s">
        <v>354</v>
      </c>
      <c r="E205" s="158">
        <v>21009</v>
      </c>
    </row>
    <row r="206" spans="1:5" ht="12.75" x14ac:dyDescent="0.2">
      <c r="A206" s="158">
        <v>21010</v>
      </c>
      <c r="B206" s="158" t="s">
        <v>355</v>
      </c>
      <c r="C206" s="158"/>
      <c r="D206" s="158" t="s">
        <v>355</v>
      </c>
      <c r="E206" s="158">
        <v>21010</v>
      </c>
    </row>
    <row r="207" spans="1:5" ht="12.75" x14ac:dyDescent="0.2">
      <c r="A207" s="158">
        <v>21011</v>
      </c>
      <c r="B207" s="158" t="s">
        <v>356</v>
      </c>
      <c r="C207" s="158"/>
      <c r="D207" s="158" t="s">
        <v>356</v>
      </c>
      <c r="E207" s="158">
        <v>21011</v>
      </c>
    </row>
    <row r="208" spans="1:5" ht="12.75" x14ac:dyDescent="0.2">
      <c r="A208" s="158">
        <v>21012</v>
      </c>
      <c r="B208" s="158" t="s">
        <v>357</v>
      </c>
      <c r="C208" s="158"/>
      <c r="D208" s="158" t="s">
        <v>357</v>
      </c>
      <c r="E208" s="158">
        <v>21012</v>
      </c>
    </row>
    <row r="209" spans="1:5" ht="12.75" x14ac:dyDescent="0.2">
      <c r="A209" s="158">
        <v>21013</v>
      </c>
      <c r="B209" s="158" t="s">
        <v>358</v>
      </c>
      <c r="C209" s="158"/>
      <c r="D209" s="158" t="s">
        <v>358</v>
      </c>
      <c r="E209" s="158">
        <v>21013</v>
      </c>
    </row>
    <row r="210" spans="1:5" ht="12.75" x14ac:dyDescent="0.2">
      <c r="A210" s="158">
        <v>21101</v>
      </c>
      <c r="B210" s="158" t="s">
        <v>264</v>
      </c>
      <c r="C210" s="158"/>
      <c r="D210" s="158" t="s">
        <v>264</v>
      </c>
      <c r="E210" s="158">
        <v>21101</v>
      </c>
    </row>
    <row r="211" spans="1:5" ht="12.75" x14ac:dyDescent="0.2">
      <c r="A211" s="158">
        <v>21102</v>
      </c>
      <c r="B211" s="158" t="s">
        <v>301</v>
      </c>
      <c r="C211" s="158"/>
      <c r="D211" s="158" t="s">
        <v>301</v>
      </c>
      <c r="E211" s="158">
        <v>21102</v>
      </c>
    </row>
    <row r="212" spans="1:5" ht="12.75" x14ac:dyDescent="0.2">
      <c r="A212" s="158">
        <v>21103</v>
      </c>
      <c r="B212" s="158" t="s">
        <v>778</v>
      </c>
      <c r="C212" s="158"/>
      <c r="D212" s="158" t="s">
        <v>778</v>
      </c>
      <c r="E212" s="158">
        <v>21103</v>
      </c>
    </row>
    <row r="213" spans="1:5" ht="12.75" x14ac:dyDescent="0.2">
      <c r="A213" s="158">
        <v>21104</v>
      </c>
      <c r="B213" s="158" t="s">
        <v>362</v>
      </c>
      <c r="C213" s="158"/>
      <c r="D213" s="158" t="s">
        <v>362</v>
      </c>
      <c r="E213" s="158">
        <v>21104</v>
      </c>
    </row>
    <row r="214" spans="1:5" ht="12.75" x14ac:dyDescent="0.2">
      <c r="A214" s="158">
        <v>21105</v>
      </c>
      <c r="B214" s="158" t="s">
        <v>363</v>
      </c>
      <c r="C214" s="158"/>
      <c r="D214" s="158" t="s">
        <v>363</v>
      </c>
      <c r="E214" s="158">
        <v>21105</v>
      </c>
    </row>
    <row r="215" spans="1:5" ht="12.75" x14ac:dyDescent="0.2">
      <c r="A215" s="158">
        <v>21106</v>
      </c>
      <c r="B215" s="158" t="s">
        <v>364</v>
      </c>
      <c r="C215" s="158"/>
      <c r="D215" s="158" t="s">
        <v>364</v>
      </c>
      <c r="E215" s="158">
        <v>21106</v>
      </c>
    </row>
    <row r="216" spans="1:5" ht="12.75" x14ac:dyDescent="0.2">
      <c r="A216" s="158">
        <v>21107</v>
      </c>
      <c r="B216" s="158" t="s">
        <v>365</v>
      </c>
      <c r="C216" s="158"/>
      <c r="D216" s="158" t="s">
        <v>365</v>
      </c>
      <c r="E216" s="158">
        <v>21107</v>
      </c>
    </row>
    <row r="217" spans="1:5" ht="12.75" x14ac:dyDescent="0.2">
      <c r="A217" s="158">
        <v>21201</v>
      </c>
      <c r="B217" s="158" t="s">
        <v>555</v>
      </c>
      <c r="C217" s="158"/>
      <c r="D217" s="158" t="s">
        <v>555</v>
      </c>
      <c r="E217" s="158">
        <v>21201</v>
      </c>
    </row>
    <row r="218" spans="1:5" ht="12.75" x14ac:dyDescent="0.2">
      <c r="A218" s="158">
        <v>21202</v>
      </c>
      <c r="B218" s="158" t="s">
        <v>620</v>
      </c>
      <c r="C218" s="158"/>
      <c r="D218" s="158" t="s">
        <v>620</v>
      </c>
      <c r="E218" s="158">
        <v>21202</v>
      </c>
    </row>
    <row r="219" spans="1:5" ht="12.75" x14ac:dyDescent="0.2">
      <c r="A219" s="158">
        <v>21203</v>
      </c>
      <c r="B219" s="158" t="s">
        <v>651</v>
      </c>
      <c r="C219" s="158"/>
      <c r="D219" s="158" t="s">
        <v>651</v>
      </c>
      <c r="E219" s="158">
        <v>21203</v>
      </c>
    </row>
    <row r="220" spans="1:5" ht="12.75" x14ac:dyDescent="0.2">
      <c r="A220" s="158">
        <v>21204</v>
      </c>
      <c r="B220" s="158" t="s">
        <v>656</v>
      </c>
      <c r="C220" s="158"/>
      <c r="D220" s="158" t="s">
        <v>656</v>
      </c>
      <c r="E220" s="158">
        <v>21204</v>
      </c>
    </row>
    <row r="221" spans="1:5" ht="12.75" x14ac:dyDescent="0.2">
      <c r="A221" s="158">
        <v>21205</v>
      </c>
      <c r="B221" s="158" t="s">
        <v>657</v>
      </c>
      <c r="C221" s="158"/>
      <c r="D221" s="158" t="s">
        <v>657</v>
      </c>
      <c r="E221" s="158">
        <v>21205</v>
      </c>
    </row>
    <row r="222" spans="1:5" ht="12.75" x14ac:dyDescent="0.2">
      <c r="A222" s="158">
        <v>21301</v>
      </c>
      <c r="B222" s="158" t="s">
        <v>368</v>
      </c>
      <c r="C222" s="158"/>
      <c r="D222" s="158" t="s">
        <v>368</v>
      </c>
      <c r="E222" s="158">
        <v>21301</v>
      </c>
    </row>
    <row r="223" spans="1:5" ht="12.75" x14ac:dyDescent="0.2">
      <c r="A223" s="158">
        <v>21302</v>
      </c>
      <c r="B223" s="158" t="s">
        <v>369</v>
      </c>
      <c r="C223" s="158"/>
      <c r="D223" s="158" t="s">
        <v>369</v>
      </c>
      <c r="E223" s="158">
        <v>21302</v>
      </c>
    </row>
    <row r="224" spans="1:5" ht="12.75" x14ac:dyDescent="0.2">
      <c r="A224" s="158">
        <v>21303</v>
      </c>
      <c r="B224" s="158" t="s">
        <v>779</v>
      </c>
      <c r="C224" s="158"/>
      <c r="D224" s="158" t="s">
        <v>779</v>
      </c>
      <c r="E224" s="158">
        <v>21303</v>
      </c>
    </row>
    <row r="225" spans="1:5" ht="12.75" x14ac:dyDescent="0.2">
      <c r="A225" s="158">
        <v>21304</v>
      </c>
      <c r="B225" s="158" t="s">
        <v>372</v>
      </c>
      <c r="C225" s="158"/>
      <c r="D225" s="158" t="s">
        <v>372</v>
      </c>
      <c r="E225" s="158">
        <v>21304</v>
      </c>
    </row>
    <row r="226" spans="1:5" ht="12.75" x14ac:dyDescent="0.2">
      <c r="A226" s="158">
        <v>21305</v>
      </c>
      <c r="B226" s="158" t="s">
        <v>374</v>
      </c>
      <c r="C226" s="158"/>
      <c r="D226" s="158" t="s">
        <v>374</v>
      </c>
      <c r="E226" s="158">
        <v>21305</v>
      </c>
    </row>
    <row r="227" spans="1:5" ht="12.75" x14ac:dyDescent="0.2">
      <c r="A227" s="158">
        <v>21306</v>
      </c>
      <c r="B227" s="158" t="s">
        <v>659</v>
      </c>
      <c r="C227" s="158"/>
      <c r="D227" s="158" t="s">
        <v>659</v>
      </c>
      <c r="E227" s="158">
        <v>21306</v>
      </c>
    </row>
    <row r="228" spans="1:5" ht="12.75" x14ac:dyDescent="0.2">
      <c r="A228" s="158">
        <v>21307</v>
      </c>
      <c r="B228" s="158" t="s">
        <v>376</v>
      </c>
      <c r="C228" s="158"/>
      <c r="D228" s="158" t="s">
        <v>376</v>
      </c>
      <c r="E228" s="158">
        <v>21307</v>
      </c>
    </row>
    <row r="229" spans="1:5" ht="12.75" x14ac:dyDescent="0.2">
      <c r="A229" s="158">
        <v>21308</v>
      </c>
      <c r="B229" s="158" t="s">
        <v>377</v>
      </c>
      <c r="C229" s="158"/>
      <c r="D229" s="158" t="s">
        <v>377</v>
      </c>
      <c r="E229" s="158">
        <v>21308</v>
      </c>
    </row>
    <row r="230" spans="1:5" ht="12.75" x14ac:dyDescent="0.2">
      <c r="A230" s="158">
        <v>21401</v>
      </c>
      <c r="B230" s="158" t="s">
        <v>378</v>
      </c>
      <c r="C230" s="158"/>
      <c r="D230" s="158" t="s">
        <v>378</v>
      </c>
      <c r="E230" s="158">
        <v>21401</v>
      </c>
    </row>
    <row r="231" spans="1:5" ht="12.75" x14ac:dyDescent="0.2">
      <c r="A231" s="159">
        <v>21402</v>
      </c>
      <c r="B231" s="158" t="s">
        <v>379</v>
      </c>
      <c r="C231" s="158"/>
      <c r="D231" s="158" t="s">
        <v>379</v>
      </c>
      <c r="E231" s="159">
        <v>21402</v>
      </c>
    </row>
    <row r="232" spans="1:5" ht="12.75" x14ac:dyDescent="0.2">
      <c r="A232" s="158">
        <v>21403</v>
      </c>
      <c r="B232" s="158" t="s">
        <v>381</v>
      </c>
      <c r="C232" s="158"/>
      <c r="D232" s="158" t="s">
        <v>381</v>
      </c>
      <c r="E232" s="158">
        <v>21403</v>
      </c>
    </row>
    <row r="233" spans="1:5" ht="12.75" x14ac:dyDescent="0.2">
      <c r="A233" s="158">
        <v>21404</v>
      </c>
      <c r="B233" s="158" t="s">
        <v>382</v>
      </c>
      <c r="C233" s="158"/>
      <c r="D233" s="158" t="s">
        <v>382</v>
      </c>
      <c r="E233" s="158">
        <v>21404</v>
      </c>
    </row>
    <row r="234" spans="1:5" ht="12.75" x14ac:dyDescent="0.2">
      <c r="A234" s="158">
        <v>21501</v>
      </c>
      <c r="B234" s="158" t="s">
        <v>384</v>
      </c>
      <c r="C234" s="158"/>
      <c r="D234" s="158" t="s">
        <v>384</v>
      </c>
      <c r="E234" s="158">
        <v>21501</v>
      </c>
    </row>
    <row r="235" spans="1:5" ht="12.75" x14ac:dyDescent="0.2">
      <c r="A235" s="158">
        <v>21502</v>
      </c>
      <c r="B235" s="158" t="s">
        <v>385</v>
      </c>
      <c r="C235" s="158"/>
      <c r="D235" s="158" t="s">
        <v>385</v>
      </c>
      <c r="E235" s="158">
        <v>21502</v>
      </c>
    </row>
    <row r="236" spans="1:5" ht="12.75" x14ac:dyDescent="0.2">
      <c r="A236" s="158">
        <v>21503</v>
      </c>
      <c r="B236" s="158" t="s">
        <v>386</v>
      </c>
      <c r="C236" s="158"/>
      <c r="D236" s="158" t="s">
        <v>386</v>
      </c>
      <c r="E236" s="158">
        <v>21503</v>
      </c>
    </row>
    <row r="237" spans="1:5" ht="12.75" x14ac:dyDescent="0.2">
      <c r="A237" s="158">
        <v>21504</v>
      </c>
      <c r="B237" s="158" t="s">
        <v>387</v>
      </c>
      <c r="C237" s="158"/>
      <c r="D237" s="158" t="s">
        <v>387</v>
      </c>
      <c r="E237" s="158">
        <v>21504</v>
      </c>
    </row>
    <row r="238" spans="1:5" ht="12.75" x14ac:dyDescent="0.2">
      <c r="A238" s="158">
        <v>21601</v>
      </c>
      <c r="B238" s="158" t="s">
        <v>664</v>
      </c>
      <c r="C238" s="158"/>
      <c r="D238" s="158" t="s">
        <v>664</v>
      </c>
      <c r="E238" s="158">
        <v>21601</v>
      </c>
    </row>
    <row r="239" spans="1:5" ht="12.75" x14ac:dyDescent="0.2">
      <c r="A239" s="158">
        <v>21602</v>
      </c>
      <c r="B239" s="158" t="s">
        <v>665</v>
      </c>
      <c r="C239" s="158"/>
      <c r="D239" s="158" t="s">
        <v>665</v>
      </c>
      <c r="E239" s="158">
        <v>21602</v>
      </c>
    </row>
    <row r="240" spans="1:5" ht="12.75" x14ac:dyDescent="0.2">
      <c r="A240" s="158">
        <v>21603</v>
      </c>
      <c r="B240" s="158" t="s">
        <v>666</v>
      </c>
      <c r="C240" s="158"/>
      <c r="D240" s="158" t="s">
        <v>666</v>
      </c>
      <c r="E240" s="158">
        <v>21603</v>
      </c>
    </row>
    <row r="241" spans="1:5" ht="12.75" x14ac:dyDescent="0.2">
      <c r="A241" s="158">
        <v>30101</v>
      </c>
      <c r="B241" s="158" t="s">
        <v>228</v>
      </c>
      <c r="C241" s="158"/>
      <c r="D241" s="158" t="s">
        <v>228</v>
      </c>
      <c r="E241" s="158">
        <v>30101</v>
      </c>
    </row>
    <row r="242" spans="1:5" ht="12.75" x14ac:dyDescent="0.2">
      <c r="A242" s="158">
        <v>30102</v>
      </c>
      <c r="B242" s="158" t="s">
        <v>266</v>
      </c>
      <c r="C242" s="158"/>
      <c r="D242" s="158" t="s">
        <v>266</v>
      </c>
      <c r="E242" s="158">
        <v>30102</v>
      </c>
    </row>
    <row r="243" spans="1:5" ht="12.75" x14ac:dyDescent="0.2">
      <c r="A243" s="158">
        <v>30103</v>
      </c>
      <c r="B243" s="158" t="s">
        <v>305</v>
      </c>
      <c r="C243" s="158"/>
      <c r="D243" s="158" t="s">
        <v>305</v>
      </c>
      <c r="E243" s="158">
        <v>30103</v>
      </c>
    </row>
    <row r="244" spans="1:5" ht="12.75" x14ac:dyDescent="0.2">
      <c r="A244" s="158">
        <v>30104</v>
      </c>
      <c r="B244" s="158" t="s">
        <v>652</v>
      </c>
      <c r="C244" s="158"/>
      <c r="D244" s="158" t="s">
        <v>652</v>
      </c>
      <c r="E244" s="158">
        <v>30104</v>
      </c>
    </row>
    <row r="245" spans="1:5" ht="12.75" x14ac:dyDescent="0.2">
      <c r="A245" s="158">
        <v>30105</v>
      </c>
      <c r="B245" s="158" t="s">
        <v>780</v>
      </c>
      <c r="C245" s="158"/>
      <c r="D245" s="158" t="s">
        <v>780</v>
      </c>
      <c r="E245" s="158">
        <v>30105</v>
      </c>
    </row>
    <row r="246" spans="1:5" ht="12.75" x14ac:dyDescent="0.2">
      <c r="A246" s="158">
        <v>30106</v>
      </c>
      <c r="B246" s="158" t="s">
        <v>781</v>
      </c>
      <c r="C246" s="158"/>
      <c r="D246" s="158" t="s">
        <v>781</v>
      </c>
      <c r="E246" s="158">
        <v>30106</v>
      </c>
    </row>
    <row r="247" spans="1:5" ht="12.75" x14ac:dyDescent="0.2">
      <c r="A247" s="158">
        <v>30107</v>
      </c>
      <c r="B247" s="158" t="s">
        <v>392</v>
      </c>
      <c r="C247" s="158"/>
      <c r="D247" s="158" t="s">
        <v>392</v>
      </c>
      <c r="E247" s="158">
        <v>30107</v>
      </c>
    </row>
    <row r="248" spans="1:5" ht="12.75" x14ac:dyDescent="0.2">
      <c r="A248" s="158">
        <v>30108</v>
      </c>
      <c r="B248" s="158" t="s">
        <v>393</v>
      </c>
      <c r="C248" s="158"/>
      <c r="D248" s="158" t="s">
        <v>393</v>
      </c>
      <c r="E248" s="158">
        <v>30108</v>
      </c>
    </row>
    <row r="249" spans="1:5" ht="12.75" x14ac:dyDescent="0.2">
      <c r="A249" s="158">
        <v>30109</v>
      </c>
      <c r="B249" s="158" t="s">
        <v>782</v>
      </c>
      <c r="C249" s="158"/>
      <c r="D249" s="158" t="s">
        <v>782</v>
      </c>
      <c r="E249" s="158">
        <v>30109</v>
      </c>
    </row>
    <row r="250" spans="1:5" ht="12.75" x14ac:dyDescent="0.2">
      <c r="A250" s="158">
        <v>30110</v>
      </c>
      <c r="B250" s="158" t="s">
        <v>395</v>
      </c>
      <c r="C250" s="158"/>
      <c r="D250" s="158" t="s">
        <v>395</v>
      </c>
      <c r="E250" s="158">
        <v>30110</v>
      </c>
    </row>
    <row r="251" spans="1:5" ht="12.75" x14ac:dyDescent="0.2">
      <c r="A251" s="158">
        <v>30111</v>
      </c>
      <c r="B251" s="158" t="s">
        <v>396</v>
      </c>
      <c r="C251" s="158"/>
      <c r="D251" s="158" t="s">
        <v>396</v>
      </c>
      <c r="E251" s="158">
        <v>30111</v>
      </c>
    </row>
    <row r="252" spans="1:5" ht="12.75" x14ac:dyDescent="0.2">
      <c r="A252" s="158">
        <v>30201</v>
      </c>
      <c r="B252" s="158" t="s">
        <v>482</v>
      </c>
      <c r="C252" s="158"/>
      <c r="D252" s="158" t="s">
        <v>482</v>
      </c>
      <c r="E252" s="158">
        <v>30201</v>
      </c>
    </row>
    <row r="253" spans="1:5" ht="12.75" x14ac:dyDescent="0.2">
      <c r="A253" s="158">
        <v>30202</v>
      </c>
      <c r="B253" s="158" t="s">
        <v>567</v>
      </c>
      <c r="C253" s="158"/>
      <c r="D253" s="158" t="s">
        <v>567</v>
      </c>
      <c r="E253" s="158">
        <v>30202</v>
      </c>
    </row>
    <row r="254" spans="1:5" ht="12.75" x14ac:dyDescent="0.2">
      <c r="A254" s="158">
        <v>30203</v>
      </c>
      <c r="B254" s="158" t="s">
        <v>630</v>
      </c>
      <c r="C254" s="158"/>
      <c r="D254" s="158" t="s">
        <v>630</v>
      </c>
      <c r="E254" s="158">
        <v>30203</v>
      </c>
    </row>
    <row r="255" spans="1:5" ht="12.75" x14ac:dyDescent="0.2">
      <c r="A255" s="158">
        <v>30204</v>
      </c>
      <c r="B255" s="158" t="s">
        <v>654</v>
      </c>
      <c r="C255" s="158"/>
      <c r="D255" s="158" t="s">
        <v>654</v>
      </c>
      <c r="E255" s="158">
        <v>30204</v>
      </c>
    </row>
    <row r="256" spans="1:5" ht="12.75" x14ac:dyDescent="0.2">
      <c r="A256" s="158">
        <v>30205</v>
      </c>
      <c r="B256" s="158" t="s">
        <v>670</v>
      </c>
      <c r="C256" s="158"/>
      <c r="D256" s="158" t="s">
        <v>670</v>
      </c>
      <c r="E256" s="158">
        <v>30205</v>
      </c>
    </row>
    <row r="257" spans="1:5" ht="12.75" x14ac:dyDescent="0.2">
      <c r="A257" s="158">
        <v>30206</v>
      </c>
      <c r="B257" s="158" t="s">
        <v>742</v>
      </c>
      <c r="C257" s="158"/>
      <c r="D257" s="158" t="s">
        <v>742</v>
      </c>
      <c r="E257" s="158">
        <v>30206</v>
      </c>
    </row>
    <row r="258" spans="1:5" ht="12.75" x14ac:dyDescent="0.2">
      <c r="A258" s="158">
        <v>30301</v>
      </c>
      <c r="B258" s="158" t="s">
        <v>491</v>
      </c>
      <c r="C258" s="158"/>
      <c r="D258" s="158" t="s">
        <v>491</v>
      </c>
      <c r="E258" s="158">
        <v>30301</v>
      </c>
    </row>
    <row r="259" spans="1:5" ht="12.75" x14ac:dyDescent="0.2">
      <c r="A259" s="158">
        <v>30302</v>
      </c>
      <c r="B259" s="158" t="s">
        <v>575</v>
      </c>
      <c r="C259" s="158"/>
      <c r="D259" s="158" t="s">
        <v>575</v>
      </c>
      <c r="E259" s="158">
        <v>30302</v>
      </c>
    </row>
    <row r="260" spans="1:5" ht="12.75" x14ac:dyDescent="0.2">
      <c r="A260" s="158">
        <v>30303</v>
      </c>
      <c r="B260" s="158" t="s">
        <v>634</v>
      </c>
      <c r="C260" s="158"/>
      <c r="D260" s="158" t="s">
        <v>634</v>
      </c>
      <c r="E260" s="158">
        <v>30303</v>
      </c>
    </row>
    <row r="261" spans="1:5" ht="12.75" x14ac:dyDescent="0.2">
      <c r="A261" s="158">
        <v>30304</v>
      </c>
      <c r="B261" s="158" t="s">
        <v>658</v>
      </c>
      <c r="C261" s="158"/>
      <c r="D261" s="158" t="s">
        <v>658</v>
      </c>
      <c r="E261" s="158">
        <v>30304</v>
      </c>
    </row>
    <row r="262" spans="1:5" ht="12.75" x14ac:dyDescent="0.2">
      <c r="A262" s="158">
        <v>30305</v>
      </c>
      <c r="B262" s="158" t="s">
        <v>672</v>
      </c>
      <c r="C262" s="158"/>
      <c r="D262" s="158" t="s">
        <v>672</v>
      </c>
      <c r="E262" s="158">
        <v>30305</v>
      </c>
    </row>
    <row r="263" spans="1:5" ht="12.75" x14ac:dyDescent="0.2">
      <c r="A263" s="158">
        <v>30306</v>
      </c>
      <c r="B263" s="158" t="s">
        <v>783</v>
      </c>
      <c r="C263" s="158"/>
      <c r="D263" s="158" t="s">
        <v>783</v>
      </c>
      <c r="E263" s="158">
        <v>30306</v>
      </c>
    </row>
    <row r="264" spans="1:5" ht="12.75" x14ac:dyDescent="0.2">
      <c r="A264" s="158">
        <v>30307</v>
      </c>
      <c r="B264" s="158" t="s">
        <v>673</v>
      </c>
      <c r="C264" s="158"/>
      <c r="D264" s="158" t="s">
        <v>673</v>
      </c>
      <c r="E264" s="158">
        <v>30307</v>
      </c>
    </row>
    <row r="265" spans="1:5" ht="12.75" x14ac:dyDescent="0.2">
      <c r="A265" s="158">
        <v>30308</v>
      </c>
      <c r="B265" s="158" t="s">
        <v>674</v>
      </c>
      <c r="C265" s="158"/>
      <c r="D265" s="158" t="s">
        <v>674</v>
      </c>
      <c r="E265" s="158">
        <v>30308</v>
      </c>
    </row>
    <row r="266" spans="1:5" ht="12.75" x14ac:dyDescent="0.2">
      <c r="A266" s="158">
        <v>30401</v>
      </c>
      <c r="B266" s="158" t="s">
        <v>500</v>
      </c>
      <c r="C266" s="158"/>
      <c r="D266" s="158" t="s">
        <v>500</v>
      </c>
      <c r="E266" s="158">
        <v>30401</v>
      </c>
    </row>
    <row r="267" spans="1:5" ht="12.75" x14ac:dyDescent="0.2">
      <c r="A267" s="158">
        <v>30402</v>
      </c>
      <c r="B267" s="158" t="s">
        <v>585</v>
      </c>
      <c r="C267" s="158"/>
      <c r="D267" s="158" t="s">
        <v>585</v>
      </c>
      <c r="E267" s="158">
        <v>30402</v>
      </c>
    </row>
    <row r="268" spans="1:5" ht="12.75" x14ac:dyDescent="0.2">
      <c r="A268" s="158">
        <v>30403</v>
      </c>
      <c r="B268" s="158" t="s">
        <v>636</v>
      </c>
      <c r="C268" s="158"/>
      <c r="D268" s="158" t="s">
        <v>636</v>
      </c>
      <c r="E268" s="158">
        <v>30403</v>
      </c>
    </row>
    <row r="269" spans="1:5" ht="12.75" x14ac:dyDescent="0.2">
      <c r="A269" s="158">
        <v>30404</v>
      </c>
      <c r="B269" s="158" t="s">
        <v>741</v>
      </c>
      <c r="C269" s="158"/>
      <c r="D269" s="158" t="s">
        <v>741</v>
      </c>
      <c r="E269" s="158">
        <v>30404</v>
      </c>
    </row>
    <row r="270" spans="1:5" ht="12.75" x14ac:dyDescent="0.2">
      <c r="A270" s="158">
        <v>30501</v>
      </c>
      <c r="B270" s="158" t="s">
        <v>244</v>
      </c>
      <c r="C270" s="158"/>
      <c r="D270" s="158" t="s">
        <v>244</v>
      </c>
      <c r="E270" s="158">
        <v>30501</v>
      </c>
    </row>
    <row r="271" spans="1:5" ht="12.75" x14ac:dyDescent="0.2">
      <c r="A271" s="158">
        <v>30502</v>
      </c>
      <c r="B271" s="158" t="s">
        <v>277</v>
      </c>
      <c r="C271" s="158"/>
      <c r="D271" s="158" t="s">
        <v>277</v>
      </c>
      <c r="E271" s="158">
        <v>30502</v>
      </c>
    </row>
    <row r="272" spans="1:5" ht="12.75" x14ac:dyDescent="0.2">
      <c r="A272" s="158">
        <v>30503</v>
      </c>
      <c r="B272" s="158" t="s">
        <v>327</v>
      </c>
      <c r="C272" s="158"/>
      <c r="D272" s="158" t="s">
        <v>327</v>
      </c>
      <c r="E272" s="158">
        <v>30503</v>
      </c>
    </row>
    <row r="273" spans="1:5" ht="12.75" x14ac:dyDescent="0.2">
      <c r="A273" s="158">
        <v>30504</v>
      </c>
      <c r="B273" s="158" t="s">
        <v>383</v>
      </c>
      <c r="C273" s="158"/>
      <c r="D273" s="158" t="s">
        <v>383</v>
      </c>
      <c r="E273" s="158">
        <v>30504</v>
      </c>
    </row>
    <row r="274" spans="1:5" ht="12.75" x14ac:dyDescent="0.2">
      <c r="A274" s="158">
        <v>30505</v>
      </c>
      <c r="B274" s="158" t="s">
        <v>404</v>
      </c>
      <c r="C274" s="158"/>
      <c r="D274" s="158" t="s">
        <v>404</v>
      </c>
      <c r="E274" s="158">
        <v>30505</v>
      </c>
    </row>
    <row r="275" spans="1:5" ht="12.75" x14ac:dyDescent="0.2">
      <c r="A275" s="158">
        <v>30506</v>
      </c>
      <c r="B275" s="158" t="s">
        <v>405</v>
      </c>
      <c r="C275" s="158"/>
      <c r="D275" s="158" t="s">
        <v>405</v>
      </c>
      <c r="E275" s="158">
        <v>30506</v>
      </c>
    </row>
    <row r="276" spans="1:5" ht="12.75" x14ac:dyDescent="0.2">
      <c r="A276" s="158">
        <v>30507</v>
      </c>
      <c r="B276" s="158" t="s">
        <v>406</v>
      </c>
      <c r="C276" s="158"/>
      <c r="D276" s="158" t="s">
        <v>406</v>
      </c>
      <c r="E276" s="158">
        <v>30507</v>
      </c>
    </row>
    <row r="277" spans="1:5" ht="12.75" x14ac:dyDescent="0.2">
      <c r="A277" s="158">
        <v>30508</v>
      </c>
      <c r="B277" s="158" t="s">
        <v>407</v>
      </c>
      <c r="C277" s="158"/>
      <c r="D277" s="158" t="s">
        <v>407</v>
      </c>
      <c r="E277" s="158">
        <v>30508</v>
      </c>
    </row>
    <row r="278" spans="1:5" ht="12.75" x14ac:dyDescent="0.2">
      <c r="A278" s="158">
        <v>30509</v>
      </c>
      <c r="B278" s="158" t="s">
        <v>408</v>
      </c>
      <c r="C278" s="158"/>
      <c r="D278" s="158" t="s">
        <v>408</v>
      </c>
      <c r="E278" s="158">
        <v>30509</v>
      </c>
    </row>
    <row r="279" spans="1:5" ht="12.75" x14ac:dyDescent="0.2">
      <c r="A279" s="158">
        <v>30510</v>
      </c>
      <c r="B279" s="158" t="s">
        <v>409</v>
      </c>
      <c r="C279" s="158"/>
      <c r="D279" s="158" t="s">
        <v>409</v>
      </c>
      <c r="E279" s="158">
        <v>30510</v>
      </c>
    </row>
    <row r="280" spans="1:5" ht="12.75" x14ac:dyDescent="0.2">
      <c r="A280" s="158">
        <v>30511</v>
      </c>
      <c r="B280" s="158" t="s">
        <v>410</v>
      </c>
      <c r="C280" s="158"/>
      <c r="D280" s="158" t="s">
        <v>410</v>
      </c>
      <c r="E280" s="158">
        <v>30511</v>
      </c>
    </row>
    <row r="281" spans="1:5" ht="12.75" x14ac:dyDescent="0.2">
      <c r="A281" s="158">
        <v>30512</v>
      </c>
      <c r="B281" s="158" t="s">
        <v>680</v>
      </c>
      <c r="C281" s="158"/>
      <c r="D281" s="158" t="s">
        <v>680</v>
      </c>
      <c r="E281" s="158">
        <v>30512</v>
      </c>
    </row>
    <row r="282" spans="1:5" ht="12.75" x14ac:dyDescent="0.2">
      <c r="A282" s="158">
        <v>30601</v>
      </c>
      <c r="B282" s="158" t="s">
        <v>249</v>
      </c>
      <c r="C282" s="158"/>
      <c r="D282" s="158" t="s">
        <v>249</v>
      </c>
      <c r="E282" s="158">
        <v>30601</v>
      </c>
    </row>
    <row r="283" spans="1:5" ht="12.75" x14ac:dyDescent="0.2">
      <c r="A283" s="158">
        <v>30602</v>
      </c>
      <c r="B283" s="158" t="s">
        <v>282</v>
      </c>
      <c r="C283" s="158"/>
      <c r="D283" s="158" t="s">
        <v>282</v>
      </c>
      <c r="E283" s="158">
        <v>30602</v>
      </c>
    </row>
    <row r="284" spans="1:5" ht="12.75" x14ac:dyDescent="0.2">
      <c r="A284" s="158">
        <v>30603</v>
      </c>
      <c r="B284" s="158" t="s">
        <v>335</v>
      </c>
      <c r="C284" s="158"/>
      <c r="D284" s="158" t="s">
        <v>335</v>
      </c>
      <c r="E284" s="158">
        <v>30603</v>
      </c>
    </row>
    <row r="285" spans="1:5" ht="12.75" x14ac:dyDescent="0.2">
      <c r="A285" s="158">
        <v>30701</v>
      </c>
      <c r="B285" s="158" t="s">
        <v>253</v>
      </c>
      <c r="C285" s="158"/>
      <c r="D285" s="158" t="s">
        <v>253</v>
      </c>
      <c r="E285" s="158">
        <v>30701</v>
      </c>
    </row>
    <row r="286" spans="1:5" ht="12.75" x14ac:dyDescent="0.2">
      <c r="A286" s="158">
        <v>30702</v>
      </c>
      <c r="B286" s="158" t="s">
        <v>285</v>
      </c>
      <c r="C286" s="158"/>
      <c r="D286" s="158" t="s">
        <v>285</v>
      </c>
      <c r="E286" s="158">
        <v>30702</v>
      </c>
    </row>
    <row r="287" spans="1:5" ht="12.75" x14ac:dyDescent="0.2">
      <c r="A287" s="158">
        <v>30703</v>
      </c>
      <c r="B287" s="158" t="s">
        <v>341</v>
      </c>
      <c r="C287" s="158"/>
      <c r="D287" s="158" t="s">
        <v>341</v>
      </c>
      <c r="E287" s="158">
        <v>30703</v>
      </c>
    </row>
    <row r="288" spans="1:5" ht="12.75" x14ac:dyDescent="0.2">
      <c r="A288" s="158">
        <v>30704</v>
      </c>
      <c r="B288" s="158" t="s">
        <v>390</v>
      </c>
      <c r="C288" s="158"/>
      <c r="D288" s="158" t="s">
        <v>390</v>
      </c>
      <c r="E288" s="158">
        <v>30704</v>
      </c>
    </row>
    <row r="289" spans="1:5" ht="12.75" x14ac:dyDescent="0.2">
      <c r="A289" s="158">
        <v>30705</v>
      </c>
      <c r="B289" s="158" t="s">
        <v>413</v>
      </c>
      <c r="C289" s="158"/>
      <c r="D289" s="158" t="s">
        <v>413</v>
      </c>
      <c r="E289" s="158">
        <v>30705</v>
      </c>
    </row>
    <row r="290" spans="1:5" ht="12.75" x14ac:dyDescent="0.2">
      <c r="A290" s="158">
        <v>30801</v>
      </c>
      <c r="B290" s="158" t="s">
        <v>784</v>
      </c>
      <c r="C290" s="158"/>
      <c r="D290" s="158" t="s">
        <v>784</v>
      </c>
      <c r="E290" s="158">
        <v>30801</v>
      </c>
    </row>
    <row r="291" spans="1:5" ht="12.75" x14ac:dyDescent="0.2">
      <c r="A291" s="158">
        <v>30802</v>
      </c>
      <c r="B291" s="158" t="s">
        <v>287</v>
      </c>
      <c r="C291" s="158"/>
      <c r="D291" s="158" t="s">
        <v>287</v>
      </c>
      <c r="E291" s="158">
        <v>30802</v>
      </c>
    </row>
    <row r="292" spans="1:5" ht="12.75" x14ac:dyDescent="0.2">
      <c r="A292" s="158">
        <v>30803</v>
      </c>
      <c r="B292" s="158" t="s">
        <v>343</v>
      </c>
      <c r="C292" s="158"/>
      <c r="D292" s="158" t="s">
        <v>343</v>
      </c>
      <c r="E292" s="158">
        <v>30803</v>
      </c>
    </row>
    <row r="293" spans="1:5" ht="12.75" x14ac:dyDescent="0.2">
      <c r="A293" s="158">
        <v>30804</v>
      </c>
      <c r="B293" s="158" t="s">
        <v>394</v>
      </c>
      <c r="C293" s="158"/>
      <c r="D293" s="158" t="s">
        <v>394</v>
      </c>
      <c r="E293" s="158">
        <v>30804</v>
      </c>
    </row>
    <row r="294" spans="1:5" ht="12.75" x14ac:dyDescent="0.2">
      <c r="A294" s="158">
        <v>40101</v>
      </c>
      <c r="B294" s="158" t="s">
        <v>229</v>
      </c>
      <c r="C294" s="158"/>
      <c r="D294" s="158" t="s">
        <v>229</v>
      </c>
      <c r="E294" s="158">
        <v>40101</v>
      </c>
    </row>
    <row r="295" spans="1:5" ht="12.75" x14ac:dyDescent="0.2">
      <c r="A295" s="158">
        <v>40102</v>
      </c>
      <c r="B295" s="158" t="s">
        <v>267</v>
      </c>
      <c r="C295" s="158"/>
      <c r="D295" s="158" t="s">
        <v>267</v>
      </c>
      <c r="E295" s="158">
        <v>40102</v>
      </c>
    </row>
    <row r="296" spans="1:5" ht="12.75" x14ac:dyDescent="0.2">
      <c r="A296" s="158">
        <v>40103</v>
      </c>
      <c r="B296" s="158" t="s">
        <v>306</v>
      </c>
      <c r="C296" s="158"/>
      <c r="D296" s="158" t="s">
        <v>306</v>
      </c>
      <c r="E296" s="158">
        <v>40103</v>
      </c>
    </row>
    <row r="297" spans="1:5" ht="12.75" x14ac:dyDescent="0.2">
      <c r="A297" s="158">
        <v>40104</v>
      </c>
      <c r="B297" s="158" t="s">
        <v>359</v>
      </c>
      <c r="C297" s="158"/>
      <c r="D297" s="158" t="s">
        <v>359</v>
      </c>
      <c r="E297" s="158">
        <v>40104</v>
      </c>
    </row>
    <row r="298" spans="1:5" ht="12.75" x14ac:dyDescent="0.2">
      <c r="A298" s="158">
        <v>40105</v>
      </c>
      <c r="B298" s="158" t="s">
        <v>402</v>
      </c>
      <c r="C298" s="158"/>
      <c r="D298" s="158" t="s">
        <v>402</v>
      </c>
      <c r="E298" s="158">
        <v>40105</v>
      </c>
    </row>
    <row r="299" spans="1:5" ht="12.75" x14ac:dyDescent="0.2">
      <c r="A299" s="158">
        <v>40201</v>
      </c>
      <c r="B299" s="158" t="s">
        <v>232</v>
      </c>
      <c r="C299" s="158"/>
      <c r="D299" s="158" t="s">
        <v>232</v>
      </c>
      <c r="E299" s="158">
        <v>40201</v>
      </c>
    </row>
    <row r="300" spans="1:5" ht="12.75" x14ac:dyDescent="0.2">
      <c r="A300" s="158">
        <v>40202</v>
      </c>
      <c r="B300" s="158" t="s">
        <v>270</v>
      </c>
      <c r="C300" s="158"/>
      <c r="D300" s="158" t="s">
        <v>270</v>
      </c>
      <c r="E300" s="158">
        <v>40202</v>
      </c>
    </row>
    <row r="301" spans="1:5" ht="12.75" x14ac:dyDescent="0.2">
      <c r="A301" s="158">
        <v>40203</v>
      </c>
      <c r="B301" s="158" t="s">
        <v>309</v>
      </c>
      <c r="C301" s="158"/>
      <c r="D301" s="158" t="s">
        <v>309</v>
      </c>
      <c r="E301" s="158">
        <v>40203</v>
      </c>
    </row>
    <row r="302" spans="1:5" ht="12.75" x14ac:dyDescent="0.2">
      <c r="A302" s="158">
        <v>40204</v>
      </c>
      <c r="B302" s="158" t="s">
        <v>366</v>
      </c>
      <c r="C302" s="158"/>
      <c r="D302" s="158" t="s">
        <v>366</v>
      </c>
      <c r="E302" s="158">
        <v>40204</v>
      </c>
    </row>
    <row r="303" spans="1:5" ht="12.75" x14ac:dyDescent="0.2">
      <c r="A303" s="158">
        <v>40205</v>
      </c>
      <c r="B303" s="158" t="s">
        <v>676</v>
      </c>
      <c r="C303" s="158"/>
      <c r="D303" s="158" t="s">
        <v>676</v>
      </c>
      <c r="E303" s="158">
        <v>40205</v>
      </c>
    </row>
    <row r="304" spans="1:5" ht="12.75" x14ac:dyDescent="0.2">
      <c r="A304" s="158">
        <v>40206</v>
      </c>
      <c r="B304" s="158" t="s">
        <v>686</v>
      </c>
      <c r="C304" s="158"/>
      <c r="D304" s="158" t="s">
        <v>686</v>
      </c>
      <c r="E304" s="158">
        <v>40206</v>
      </c>
    </row>
    <row r="305" spans="1:5" ht="12.75" x14ac:dyDescent="0.2">
      <c r="A305" s="158">
        <v>40207</v>
      </c>
      <c r="B305" s="158" t="s">
        <v>785</v>
      </c>
      <c r="C305" s="158"/>
      <c r="D305" s="158" t="s">
        <v>785</v>
      </c>
      <c r="E305" s="158">
        <v>40207</v>
      </c>
    </row>
    <row r="306" spans="1:5" ht="12.75" x14ac:dyDescent="0.2">
      <c r="A306" s="158">
        <v>40301</v>
      </c>
      <c r="B306" s="158" t="s">
        <v>235</v>
      </c>
      <c r="C306" s="158"/>
      <c r="D306" s="158" t="s">
        <v>235</v>
      </c>
      <c r="E306" s="158">
        <v>40301</v>
      </c>
    </row>
    <row r="307" spans="1:5" ht="12.75" x14ac:dyDescent="0.2">
      <c r="A307" s="158">
        <v>40302</v>
      </c>
      <c r="B307" s="158" t="s">
        <v>273</v>
      </c>
      <c r="C307" s="158"/>
      <c r="D307" s="158" t="s">
        <v>273</v>
      </c>
      <c r="E307" s="158">
        <v>40302</v>
      </c>
    </row>
    <row r="308" spans="1:5" ht="12.75" x14ac:dyDescent="0.2">
      <c r="A308" s="158">
        <v>40303</v>
      </c>
      <c r="B308" s="158" t="s">
        <v>314</v>
      </c>
      <c r="C308" s="158"/>
      <c r="D308" s="158" t="s">
        <v>314</v>
      </c>
      <c r="E308" s="158">
        <v>40303</v>
      </c>
    </row>
    <row r="309" spans="1:5" ht="12.75" x14ac:dyDescent="0.2">
      <c r="A309" s="158">
        <v>40304</v>
      </c>
      <c r="B309" s="158" t="s">
        <v>370</v>
      </c>
      <c r="C309" s="158"/>
      <c r="D309" s="158" t="s">
        <v>370</v>
      </c>
      <c r="E309" s="158">
        <v>40304</v>
      </c>
    </row>
    <row r="310" spans="1:5" ht="12.75" x14ac:dyDescent="0.2">
      <c r="A310" s="158">
        <v>40305</v>
      </c>
      <c r="B310" s="158" t="s">
        <v>681</v>
      </c>
      <c r="C310" s="158"/>
      <c r="D310" s="158" t="s">
        <v>681</v>
      </c>
      <c r="E310" s="158">
        <v>40305</v>
      </c>
    </row>
    <row r="311" spans="1:5" ht="12.75" x14ac:dyDescent="0.2">
      <c r="A311" s="158">
        <v>40306</v>
      </c>
      <c r="B311" s="158" t="s">
        <v>418</v>
      </c>
      <c r="C311" s="158"/>
      <c r="D311" s="158" t="s">
        <v>418</v>
      </c>
      <c r="E311" s="158">
        <v>40306</v>
      </c>
    </row>
    <row r="312" spans="1:5" ht="12.75" x14ac:dyDescent="0.2">
      <c r="A312" s="158">
        <v>40307</v>
      </c>
      <c r="B312" s="158" t="s">
        <v>419</v>
      </c>
      <c r="C312" s="158"/>
      <c r="D312" s="158" t="s">
        <v>419</v>
      </c>
      <c r="E312" s="158">
        <v>40307</v>
      </c>
    </row>
    <row r="313" spans="1:5" ht="12.75" x14ac:dyDescent="0.2">
      <c r="A313" s="158">
        <v>40308</v>
      </c>
      <c r="B313" s="158" t="s">
        <v>688</v>
      </c>
      <c r="C313" s="158"/>
      <c r="D313" s="158" t="s">
        <v>688</v>
      </c>
      <c r="E313" s="158">
        <v>40308</v>
      </c>
    </row>
    <row r="314" spans="1:5" ht="12.75" x14ac:dyDescent="0.2">
      <c r="A314" s="158">
        <v>40401</v>
      </c>
      <c r="B314" s="158" t="s">
        <v>502</v>
      </c>
      <c r="C314" s="158"/>
      <c r="D314" s="158" t="s">
        <v>502</v>
      </c>
      <c r="E314" s="158">
        <v>40401</v>
      </c>
    </row>
    <row r="315" spans="1:5" ht="12.75" x14ac:dyDescent="0.2">
      <c r="A315" s="158">
        <v>40402</v>
      </c>
      <c r="B315" s="158" t="s">
        <v>587</v>
      </c>
      <c r="C315" s="158"/>
      <c r="D315" s="158" t="s">
        <v>587</v>
      </c>
      <c r="E315" s="158">
        <v>40402</v>
      </c>
    </row>
    <row r="316" spans="1:5" ht="12.75" x14ac:dyDescent="0.2">
      <c r="A316" s="158">
        <v>40403</v>
      </c>
      <c r="B316" s="158" t="s">
        <v>637</v>
      </c>
      <c r="C316" s="158"/>
      <c r="D316" s="158" t="s">
        <v>637</v>
      </c>
      <c r="E316" s="158">
        <v>40403</v>
      </c>
    </row>
    <row r="317" spans="1:5" ht="12.75" x14ac:dyDescent="0.2">
      <c r="A317" s="158">
        <v>40404</v>
      </c>
      <c r="B317" s="158" t="s">
        <v>660</v>
      </c>
      <c r="C317" s="158"/>
      <c r="D317" s="158" t="s">
        <v>660</v>
      </c>
      <c r="E317" s="158">
        <v>40404</v>
      </c>
    </row>
    <row r="318" spans="1:5" ht="12.75" x14ac:dyDescent="0.2">
      <c r="A318" s="158">
        <v>40405</v>
      </c>
      <c r="B318" s="158" t="s">
        <v>682</v>
      </c>
      <c r="C318" s="158"/>
      <c r="D318" s="158" t="s">
        <v>682</v>
      </c>
      <c r="E318" s="158">
        <v>40405</v>
      </c>
    </row>
    <row r="319" spans="1:5" ht="12.75" x14ac:dyDescent="0.2">
      <c r="A319" s="158">
        <v>40406</v>
      </c>
      <c r="B319" s="158" t="s">
        <v>689</v>
      </c>
      <c r="C319" s="158"/>
      <c r="D319" s="158" t="s">
        <v>689</v>
      </c>
      <c r="E319" s="158">
        <v>40406</v>
      </c>
    </row>
    <row r="320" spans="1:5" ht="12.75" x14ac:dyDescent="0.2">
      <c r="A320" s="159">
        <v>40501</v>
      </c>
      <c r="B320" s="158" t="s">
        <v>245</v>
      </c>
      <c r="C320" s="158"/>
      <c r="D320" s="158" t="s">
        <v>245</v>
      </c>
      <c r="E320" s="159">
        <v>40501</v>
      </c>
    </row>
    <row r="321" spans="1:5" ht="12.75" x14ac:dyDescent="0.2">
      <c r="A321" s="158">
        <v>40502</v>
      </c>
      <c r="B321" s="158" t="s">
        <v>278</v>
      </c>
      <c r="C321" s="158"/>
      <c r="D321" s="158" t="s">
        <v>278</v>
      </c>
      <c r="E321" s="158">
        <v>40502</v>
      </c>
    </row>
    <row r="322" spans="1:5" ht="12.75" x14ac:dyDescent="0.2">
      <c r="A322" s="158">
        <v>40503</v>
      </c>
      <c r="B322" s="158" t="s">
        <v>329</v>
      </c>
      <c r="C322" s="158"/>
      <c r="D322" s="158" t="s">
        <v>329</v>
      </c>
      <c r="E322" s="158">
        <v>40503</v>
      </c>
    </row>
    <row r="323" spans="1:5" ht="12.75" x14ac:dyDescent="0.2">
      <c r="A323" s="158">
        <v>40504</v>
      </c>
      <c r="B323" s="158" t="s">
        <v>786</v>
      </c>
      <c r="C323" s="158"/>
      <c r="D323" s="158" t="s">
        <v>786</v>
      </c>
      <c r="E323" s="158">
        <v>40504</v>
      </c>
    </row>
    <row r="324" spans="1:5" ht="12.75" x14ac:dyDescent="0.2">
      <c r="A324" s="158">
        <v>40505</v>
      </c>
      <c r="B324" s="158" t="s">
        <v>683</v>
      </c>
      <c r="C324" s="158"/>
      <c r="D324" s="158" t="s">
        <v>683</v>
      </c>
      <c r="E324" s="158">
        <v>40505</v>
      </c>
    </row>
    <row r="325" spans="1:5" ht="12.75" x14ac:dyDescent="0.2">
      <c r="A325" s="158">
        <v>40601</v>
      </c>
      <c r="B325" s="158" t="s">
        <v>250</v>
      </c>
      <c r="C325" s="158"/>
      <c r="D325" s="158" t="s">
        <v>250</v>
      </c>
      <c r="E325" s="158">
        <v>40601</v>
      </c>
    </row>
    <row r="326" spans="1:5" ht="12.75" x14ac:dyDescent="0.2">
      <c r="A326" s="158">
        <v>40602</v>
      </c>
      <c r="B326" s="158" t="s">
        <v>602</v>
      </c>
      <c r="C326" s="158"/>
      <c r="D326" s="158" t="s">
        <v>602</v>
      </c>
      <c r="E326" s="158">
        <v>40602</v>
      </c>
    </row>
    <row r="327" spans="1:5" ht="12.75" x14ac:dyDescent="0.2">
      <c r="A327" s="158">
        <v>40603</v>
      </c>
      <c r="B327" s="158" t="s">
        <v>642</v>
      </c>
      <c r="C327" s="158"/>
      <c r="D327" s="158" t="s">
        <v>642</v>
      </c>
      <c r="E327" s="158">
        <v>40603</v>
      </c>
    </row>
    <row r="328" spans="1:5" ht="12.75" x14ac:dyDescent="0.2">
      <c r="A328" s="158">
        <v>40604</v>
      </c>
      <c r="B328" s="158" t="s">
        <v>388</v>
      </c>
      <c r="C328" s="158"/>
      <c r="D328" s="158" t="s">
        <v>388</v>
      </c>
      <c r="E328" s="158">
        <v>40604</v>
      </c>
    </row>
    <row r="329" spans="1:5" ht="12.75" x14ac:dyDescent="0.2">
      <c r="A329" s="158">
        <v>40701</v>
      </c>
      <c r="B329" s="158" t="s">
        <v>526</v>
      </c>
      <c r="C329" s="158"/>
      <c r="D329" s="158" t="s">
        <v>526</v>
      </c>
      <c r="E329" s="158">
        <v>40701</v>
      </c>
    </row>
    <row r="330" spans="1:5" ht="12.75" x14ac:dyDescent="0.2">
      <c r="A330" s="158">
        <v>40702</v>
      </c>
      <c r="B330" s="158" t="s">
        <v>787</v>
      </c>
      <c r="C330" s="158"/>
      <c r="D330" s="158" t="s">
        <v>787</v>
      </c>
      <c r="E330" s="158">
        <v>40702</v>
      </c>
    </row>
    <row r="331" spans="1:5" ht="12.75" x14ac:dyDescent="0.2">
      <c r="A331" s="158">
        <v>40703</v>
      </c>
      <c r="B331" s="158" t="s">
        <v>645</v>
      </c>
      <c r="C331" s="158"/>
      <c r="D331" s="158" t="s">
        <v>645</v>
      </c>
      <c r="E331" s="158">
        <v>40703</v>
      </c>
    </row>
    <row r="332" spans="1:5" ht="12.75" x14ac:dyDescent="0.2">
      <c r="A332" s="158">
        <v>40801</v>
      </c>
      <c r="B332" s="158" t="s">
        <v>533</v>
      </c>
      <c r="C332" s="158"/>
      <c r="D332" s="158" t="s">
        <v>533</v>
      </c>
      <c r="E332" s="158">
        <v>40801</v>
      </c>
    </row>
    <row r="333" spans="1:5" ht="12.75" x14ac:dyDescent="0.2">
      <c r="A333" s="158">
        <v>40802</v>
      </c>
      <c r="B333" s="158" t="s">
        <v>288</v>
      </c>
      <c r="C333" s="158"/>
      <c r="D333" s="158" t="s">
        <v>288</v>
      </c>
      <c r="E333" s="158">
        <v>40802</v>
      </c>
    </row>
    <row r="334" spans="1:5" ht="12.75" x14ac:dyDescent="0.2">
      <c r="A334" s="158">
        <v>40803</v>
      </c>
      <c r="B334" s="158" t="s">
        <v>344</v>
      </c>
      <c r="C334" s="158"/>
      <c r="D334" s="158" t="s">
        <v>344</v>
      </c>
      <c r="E334" s="158">
        <v>40803</v>
      </c>
    </row>
    <row r="335" spans="1:5" ht="12.75" x14ac:dyDescent="0.2">
      <c r="A335" s="158">
        <v>40901</v>
      </c>
      <c r="B335" s="158" t="s">
        <v>258</v>
      </c>
      <c r="C335" s="158"/>
      <c r="D335" s="158" t="s">
        <v>258</v>
      </c>
      <c r="E335" s="158">
        <v>40901</v>
      </c>
    </row>
    <row r="336" spans="1:5" ht="12.75" x14ac:dyDescent="0.2">
      <c r="A336" s="158">
        <v>40902</v>
      </c>
      <c r="B336" s="158" t="s">
        <v>788</v>
      </c>
      <c r="C336" s="158"/>
      <c r="D336" s="158" t="s">
        <v>788</v>
      </c>
      <c r="E336" s="158">
        <v>40902</v>
      </c>
    </row>
    <row r="337" spans="1:5" ht="12.75" x14ac:dyDescent="0.2">
      <c r="A337" s="158">
        <v>41001</v>
      </c>
      <c r="B337" s="158" t="s">
        <v>544</v>
      </c>
      <c r="C337" s="158"/>
      <c r="D337" s="158" t="s">
        <v>544</v>
      </c>
      <c r="E337" s="158">
        <v>41001</v>
      </c>
    </row>
    <row r="338" spans="1:5" ht="12.75" x14ac:dyDescent="0.2">
      <c r="A338" s="158">
        <v>41002</v>
      </c>
      <c r="B338" s="158" t="s">
        <v>615</v>
      </c>
      <c r="C338" s="158"/>
      <c r="D338" s="158" t="s">
        <v>615</v>
      </c>
      <c r="E338" s="158">
        <v>41002</v>
      </c>
    </row>
    <row r="339" spans="1:5" ht="12.75" x14ac:dyDescent="0.2">
      <c r="A339" s="158">
        <v>41003</v>
      </c>
      <c r="B339" s="158" t="s">
        <v>789</v>
      </c>
      <c r="C339" s="158"/>
      <c r="D339" s="158" t="s">
        <v>789</v>
      </c>
      <c r="E339" s="158">
        <v>41003</v>
      </c>
    </row>
    <row r="340" spans="1:5" ht="12.75" x14ac:dyDescent="0.2">
      <c r="A340" s="158">
        <v>41004</v>
      </c>
      <c r="B340" s="158" t="s">
        <v>671</v>
      </c>
      <c r="C340" s="158"/>
      <c r="D340" s="158" t="s">
        <v>671</v>
      </c>
      <c r="E340" s="158">
        <v>41004</v>
      </c>
    </row>
    <row r="341" spans="1:5" ht="12.75" x14ac:dyDescent="0.2">
      <c r="A341" s="158">
        <v>41005</v>
      </c>
      <c r="B341" s="158" t="s">
        <v>687</v>
      </c>
      <c r="C341" s="158"/>
      <c r="D341" s="158" t="s">
        <v>687</v>
      </c>
      <c r="E341" s="158">
        <v>41005</v>
      </c>
    </row>
    <row r="342" spans="1:5" ht="12.75" x14ac:dyDescent="0.2">
      <c r="A342" s="158">
        <v>50101</v>
      </c>
      <c r="B342" s="158" t="s">
        <v>230</v>
      </c>
      <c r="C342" s="158"/>
      <c r="D342" s="158" t="s">
        <v>230</v>
      </c>
      <c r="E342" s="158">
        <v>50101</v>
      </c>
    </row>
    <row r="343" spans="1:5" ht="12.75" x14ac:dyDescent="0.2">
      <c r="A343" s="158">
        <v>50102</v>
      </c>
      <c r="B343" s="158" t="s">
        <v>268</v>
      </c>
      <c r="C343" s="158"/>
      <c r="D343" s="158" t="s">
        <v>268</v>
      </c>
      <c r="E343" s="158">
        <v>50102</v>
      </c>
    </row>
    <row r="344" spans="1:5" ht="12.75" x14ac:dyDescent="0.2">
      <c r="A344" s="158">
        <v>50103</v>
      </c>
      <c r="B344" s="158" t="s">
        <v>307</v>
      </c>
      <c r="C344" s="158"/>
      <c r="D344" s="158" t="s">
        <v>307</v>
      </c>
      <c r="E344" s="158">
        <v>50103</v>
      </c>
    </row>
    <row r="345" spans="1:5" ht="12.75" x14ac:dyDescent="0.2">
      <c r="A345" s="158">
        <v>50104</v>
      </c>
      <c r="B345" s="158" t="s">
        <v>360</v>
      </c>
      <c r="C345" s="158"/>
      <c r="D345" s="158" t="s">
        <v>360</v>
      </c>
      <c r="E345" s="158">
        <v>50104</v>
      </c>
    </row>
    <row r="346" spans="1:5" ht="12.75" x14ac:dyDescent="0.2">
      <c r="A346" s="158">
        <v>50105</v>
      </c>
      <c r="B346" s="158" t="s">
        <v>675</v>
      </c>
      <c r="C346" s="158"/>
      <c r="D346" s="158" t="s">
        <v>675</v>
      </c>
      <c r="E346" s="158">
        <v>50105</v>
      </c>
    </row>
    <row r="347" spans="1:5" ht="12.75" x14ac:dyDescent="0.2">
      <c r="A347" s="158">
        <v>50201</v>
      </c>
      <c r="B347" s="158" t="s">
        <v>233</v>
      </c>
      <c r="C347" s="158"/>
      <c r="D347" s="158" t="s">
        <v>233</v>
      </c>
      <c r="E347" s="158">
        <v>50201</v>
      </c>
    </row>
    <row r="348" spans="1:5" ht="12.75" x14ac:dyDescent="0.2">
      <c r="A348" s="158">
        <v>50202</v>
      </c>
      <c r="B348" s="158" t="s">
        <v>570</v>
      </c>
      <c r="C348" s="158"/>
      <c r="D348" s="158" t="s">
        <v>570</v>
      </c>
      <c r="E348" s="158">
        <v>50202</v>
      </c>
    </row>
    <row r="349" spans="1:5" ht="12.75" x14ac:dyDescent="0.2">
      <c r="A349" s="158">
        <v>50203</v>
      </c>
      <c r="B349" s="158" t="s">
        <v>310</v>
      </c>
      <c r="C349" s="158"/>
      <c r="D349" s="158" t="s">
        <v>310</v>
      </c>
      <c r="E349" s="158">
        <v>50203</v>
      </c>
    </row>
    <row r="350" spans="1:5" ht="12.75" x14ac:dyDescent="0.2">
      <c r="A350" s="158">
        <v>50204</v>
      </c>
      <c r="B350" s="158" t="s">
        <v>790</v>
      </c>
      <c r="C350" s="158"/>
      <c r="D350" s="158" t="s">
        <v>790</v>
      </c>
      <c r="E350" s="158">
        <v>50204</v>
      </c>
    </row>
    <row r="351" spans="1:5" ht="12.75" x14ac:dyDescent="0.2">
      <c r="A351" s="158">
        <v>50205</v>
      </c>
      <c r="B351" s="158" t="s">
        <v>677</v>
      </c>
      <c r="C351" s="158"/>
      <c r="D351" s="158" t="s">
        <v>677</v>
      </c>
      <c r="E351" s="158">
        <v>50205</v>
      </c>
    </row>
    <row r="352" spans="1:5" ht="12.75" x14ac:dyDescent="0.2">
      <c r="A352" s="158">
        <v>50206</v>
      </c>
      <c r="B352" s="158" t="s">
        <v>422</v>
      </c>
      <c r="C352" s="158"/>
      <c r="D352" s="158" t="s">
        <v>422</v>
      </c>
      <c r="E352" s="158">
        <v>50206</v>
      </c>
    </row>
    <row r="353" spans="1:5" ht="12.75" x14ac:dyDescent="0.2">
      <c r="A353" s="158">
        <v>50207</v>
      </c>
      <c r="B353" s="158" t="s">
        <v>693</v>
      </c>
      <c r="C353" s="158"/>
      <c r="D353" s="158" t="s">
        <v>693</v>
      </c>
      <c r="E353" s="158">
        <v>50207</v>
      </c>
    </row>
    <row r="354" spans="1:5" ht="12.75" x14ac:dyDescent="0.2">
      <c r="A354" s="158">
        <v>50301</v>
      </c>
      <c r="B354" s="158" t="s">
        <v>236</v>
      </c>
      <c r="C354" s="158"/>
      <c r="D354" s="158" t="s">
        <v>236</v>
      </c>
      <c r="E354" s="158">
        <v>50301</v>
      </c>
    </row>
    <row r="355" spans="1:5" ht="12.75" x14ac:dyDescent="0.2">
      <c r="A355" s="158">
        <v>50302</v>
      </c>
      <c r="B355" s="158" t="s">
        <v>578</v>
      </c>
      <c r="C355" s="158"/>
      <c r="D355" s="158" t="s">
        <v>578</v>
      </c>
      <c r="E355" s="158">
        <v>50302</v>
      </c>
    </row>
    <row r="356" spans="1:5" ht="12.75" x14ac:dyDescent="0.2">
      <c r="A356" s="158">
        <v>50303</v>
      </c>
      <c r="B356" s="158" t="s">
        <v>316</v>
      </c>
      <c r="C356" s="158"/>
      <c r="D356" s="158" t="s">
        <v>316</v>
      </c>
      <c r="E356" s="158">
        <v>50303</v>
      </c>
    </row>
    <row r="357" spans="1:5" ht="12.75" x14ac:dyDescent="0.2">
      <c r="A357" s="158">
        <v>50304</v>
      </c>
      <c r="B357" s="158" t="s">
        <v>371</v>
      </c>
      <c r="C357" s="158"/>
      <c r="D357" s="158" t="s">
        <v>371</v>
      </c>
      <c r="E357" s="158">
        <v>50304</v>
      </c>
    </row>
    <row r="358" spans="1:5" ht="12.75" x14ac:dyDescent="0.2">
      <c r="A358" s="158">
        <v>50305</v>
      </c>
      <c r="B358" s="158" t="s">
        <v>411</v>
      </c>
      <c r="C358" s="158"/>
      <c r="D358" s="158" t="s">
        <v>411</v>
      </c>
      <c r="E358" s="158">
        <v>50305</v>
      </c>
    </row>
    <row r="359" spans="1:5" ht="12.75" x14ac:dyDescent="0.2">
      <c r="A359" s="158">
        <v>50306</v>
      </c>
      <c r="B359" s="158" t="s">
        <v>791</v>
      </c>
      <c r="C359" s="158"/>
      <c r="D359" s="158" t="s">
        <v>791</v>
      </c>
      <c r="E359" s="158">
        <v>50306</v>
      </c>
    </row>
    <row r="360" spans="1:5" ht="12.75" x14ac:dyDescent="0.2">
      <c r="A360" s="158">
        <v>50307</v>
      </c>
      <c r="B360" s="158" t="s">
        <v>695</v>
      </c>
      <c r="C360" s="158"/>
      <c r="D360" s="158" t="s">
        <v>695</v>
      </c>
      <c r="E360" s="158">
        <v>50307</v>
      </c>
    </row>
    <row r="361" spans="1:5" ht="12.75" x14ac:dyDescent="0.2">
      <c r="A361" s="158">
        <v>50308</v>
      </c>
      <c r="B361" s="158" t="s">
        <v>427</v>
      </c>
      <c r="C361" s="158"/>
      <c r="D361" s="158" t="s">
        <v>427</v>
      </c>
      <c r="E361" s="158">
        <v>50308</v>
      </c>
    </row>
    <row r="362" spans="1:5" ht="12.75" x14ac:dyDescent="0.2">
      <c r="A362" s="158">
        <v>50309</v>
      </c>
      <c r="B362" s="158" t="s">
        <v>428</v>
      </c>
      <c r="C362" s="158"/>
      <c r="D362" s="158" t="s">
        <v>428</v>
      </c>
      <c r="E362" s="158">
        <v>50309</v>
      </c>
    </row>
    <row r="363" spans="1:5" ht="12.75" x14ac:dyDescent="0.2">
      <c r="A363" s="158">
        <v>50401</v>
      </c>
      <c r="B363" s="158" t="s">
        <v>240</v>
      </c>
      <c r="C363" s="158"/>
      <c r="D363" s="158" t="s">
        <v>240</v>
      </c>
      <c r="E363" s="158">
        <v>50401</v>
      </c>
    </row>
    <row r="364" spans="1:5" ht="12.75" x14ac:dyDescent="0.2">
      <c r="A364" s="158">
        <v>50402</v>
      </c>
      <c r="B364" s="158" t="s">
        <v>792</v>
      </c>
      <c r="C364" s="158"/>
      <c r="D364" s="158" t="s">
        <v>792</v>
      </c>
      <c r="E364" s="158">
        <v>50402</v>
      </c>
    </row>
    <row r="365" spans="1:5" ht="12.75" x14ac:dyDescent="0.2">
      <c r="A365" s="158">
        <v>50403</v>
      </c>
      <c r="B365" s="158" t="s">
        <v>321</v>
      </c>
      <c r="C365" s="158"/>
      <c r="D365" s="158" t="s">
        <v>321</v>
      </c>
      <c r="E365" s="158">
        <v>50403</v>
      </c>
    </row>
    <row r="366" spans="1:5" ht="12.75" x14ac:dyDescent="0.2">
      <c r="A366" s="158">
        <v>50404</v>
      </c>
      <c r="B366" s="158" t="s">
        <v>661</v>
      </c>
      <c r="C366" s="158"/>
      <c r="D366" s="158" t="s">
        <v>661</v>
      </c>
      <c r="E366" s="158">
        <v>50404</v>
      </c>
    </row>
    <row r="367" spans="1:5" ht="12.75" x14ac:dyDescent="0.2">
      <c r="A367" s="158">
        <v>50501</v>
      </c>
      <c r="B367" s="158" t="s">
        <v>246</v>
      </c>
      <c r="C367" s="158"/>
      <c r="D367" s="158" t="s">
        <v>246</v>
      </c>
      <c r="E367" s="158">
        <v>50501</v>
      </c>
    </row>
    <row r="368" spans="1:5" ht="12.75" x14ac:dyDescent="0.2">
      <c r="A368" s="158">
        <v>50502</v>
      </c>
      <c r="B368" s="158" t="s">
        <v>279</v>
      </c>
      <c r="C368" s="158"/>
      <c r="D368" s="158" t="s">
        <v>279</v>
      </c>
      <c r="E368" s="158">
        <v>50502</v>
      </c>
    </row>
    <row r="369" spans="1:5" ht="12.75" x14ac:dyDescent="0.2">
      <c r="A369" s="158">
        <v>50503</v>
      </c>
      <c r="B369" s="158" t="s">
        <v>330</v>
      </c>
      <c r="C369" s="158"/>
      <c r="D369" s="158" t="s">
        <v>330</v>
      </c>
      <c r="E369" s="158">
        <v>50503</v>
      </c>
    </row>
    <row r="370" spans="1:5" ht="12.75" x14ac:dyDescent="0.2">
      <c r="A370" s="158">
        <v>50504</v>
      </c>
      <c r="B370" s="158" t="s">
        <v>662</v>
      </c>
      <c r="C370" s="158"/>
      <c r="D370" s="158" t="s">
        <v>662</v>
      </c>
      <c r="E370" s="158">
        <v>50504</v>
      </c>
    </row>
    <row r="371" spans="1:5" ht="12.75" x14ac:dyDescent="0.2">
      <c r="A371" s="158">
        <v>50601</v>
      </c>
      <c r="B371" s="158" t="s">
        <v>251</v>
      </c>
      <c r="C371" s="158"/>
      <c r="D371" s="158" t="s">
        <v>251</v>
      </c>
      <c r="E371" s="158">
        <v>50601</v>
      </c>
    </row>
    <row r="372" spans="1:5" ht="12.75" x14ac:dyDescent="0.2">
      <c r="A372" s="158">
        <v>50602</v>
      </c>
      <c r="B372" s="158" t="s">
        <v>283</v>
      </c>
      <c r="C372" s="158"/>
      <c r="D372" s="158" t="s">
        <v>283</v>
      </c>
      <c r="E372" s="158">
        <v>50602</v>
      </c>
    </row>
    <row r="373" spans="1:5" ht="12.75" x14ac:dyDescent="0.2">
      <c r="A373" s="158">
        <v>50603</v>
      </c>
      <c r="B373" s="158" t="s">
        <v>337</v>
      </c>
      <c r="C373" s="158"/>
      <c r="D373" s="158" t="s">
        <v>337</v>
      </c>
      <c r="E373" s="158">
        <v>50603</v>
      </c>
    </row>
    <row r="374" spans="1:5" ht="12.75" x14ac:dyDescent="0.2">
      <c r="A374" s="158">
        <v>50604</v>
      </c>
      <c r="B374" s="158" t="s">
        <v>389</v>
      </c>
      <c r="C374" s="158"/>
      <c r="D374" s="158" t="s">
        <v>389</v>
      </c>
      <c r="E374" s="158">
        <v>50604</v>
      </c>
    </row>
    <row r="375" spans="1:5" ht="12.75" x14ac:dyDescent="0.2">
      <c r="A375" s="158">
        <v>50605</v>
      </c>
      <c r="B375" s="158" t="s">
        <v>415</v>
      </c>
      <c r="C375" s="158"/>
      <c r="D375" s="158" t="s">
        <v>415</v>
      </c>
      <c r="E375" s="158">
        <v>50605</v>
      </c>
    </row>
    <row r="376" spans="1:5" ht="12.75" x14ac:dyDescent="0.2">
      <c r="A376" s="158">
        <v>50701</v>
      </c>
      <c r="B376" s="158" t="s">
        <v>254</v>
      </c>
      <c r="C376" s="158"/>
      <c r="D376" s="158" t="s">
        <v>254</v>
      </c>
      <c r="E376" s="158">
        <v>50701</v>
      </c>
    </row>
    <row r="377" spans="1:5" ht="12.75" x14ac:dyDescent="0.2">
      <c r="A377" s="158">
        <v>50702</v>
      </c>
      <c r="B377" s="158" t="s">
        <v>286</v>
      </c>
      <c r="C377" s="158"/>
      <c r="D377" s="158" t="s">
        <v>286</v>
      </c>
      <c r="E377" s="158">
        <v>50702</v>
      </c>
    </row>
    <row r="378" spans="1:5" ht="12.75" x14ac:dyDescent="0.2">
      <c r="A378" s="158">
        <v>50703</v>
      </c>
      <c r="B378" s="158" t="s">
        <v>342</v>
      </c>
      <c r="C378" s="158"/>
      <c r="D378" s="158" t="s">
        <v>342</v>
      </c>
      <c r="E378" s="158">
        <v>50703</v>
      </c>
    </row>
    <row r="379" spans="1:5" ht="12.75" x14ac:dyDescent="0.2">
      <c r="A379" s="158">
        <v>50704</v>
      </c>
      <c r="B379" s="158" t="s">
        <v>391</v>
      </c>
      <c r="C379" s="158"/>
      <c r="D379" s="158" t="s">
        <v>391</v>
      </c>
      <c r="E379" s="158">
        <v>50704</v>
      </c>
    </row>
    <row r="380" spans="1:5" ht="12.75" x14ac:dyDescent="0.2">
      <c r="A380" s="158">
        <v>50801</v>
      </c>
      <c r="B380" s="158" t="s">
        <v>535</v>
      </c>
      <c r="C380" s="158"/>
      <c r="D380" s="158" t="s">
        <v>535</v>
      </c>
      <c r="E380" s="158">
        <v>50801</v>
      </c>
    </row>
    <row r="381" spans="1:5" ht="12.75" x14ac:dyDescent="0.2">
      <c r="A381" s="158">
        <v>50802</v>
      </c>
      <c r="B381" s="158" t="s">
        <v>793</v>
      </c>
      <c r="C381" s="158"/>
      <c r="D381" s="158" t="s">
        <v>793</v>
      </c>
      <c r="E381" s="158">
        <v>50802</v>
      </c>
    </row>
    <row r="382" spans="1:5" ht="12.75" x14ac:dyDescent="0.2">
      <c r="A382" s="158">
        <v>50803</v>
      </c>
      <c r="B382" s="158" t="s">
        <v>650</v>
      </c>
      <c r="C382" s="158"/>
      <c r="D382" s="158" t="s">
        <v>650</v>
      </c>
      <c r="E382" s="158">
        <v>50803</v>
      </c>
    </row>
    <row r="383" spans="1:5" ht="12.75" x14ac:dyDescent="0.2">
      <c r="A383" s="158">
        <v>50804</v>
      </c>
      <c r="B383" s="158" t="s">
        <v>669</v>
      </c>
      <c r="C383" s="158"/>
      <c r="D383" s="158" t="s">
        <v>669</v>
      </c>
      <c r="E383" s="158">
        <v>50804</v>
      </c>
    </row>
    <row r="384" spans="1:5" ht="12.75" x14ac:dyDescent="0.2">
      <c r="A384" s="158">
        <v>50805</v>
      </c>
      <c r="B384" s="158" t="s">
        <v>685</v>
      </c>
      <c r="C384" s="158"/>
      <c r="D384" s="158" t="s">
        <v>685</v>
      </c>
      <c r="E384" s="158">
        <v>50805</v>
      </c>
    </row>
    <row r="385" spans="1:5" ht="12.75" x14ac:dyDescent="0.2">
      <c r="A385" s="158">
        <v>50806</v>
      </c>
      <c r="B385" s="158" t="s">
        <v>794</v>
      </c>
      <c r="C385" s="158"/>
      <c r="D385" s="158" t="s">
        <v>794</v>
      </c>
      <c r="E385" s="158">
        <v>50806</v>
      </c>
    </row>
    <row r="386" spans="1:5" ht="12.75" x14ac:dyDescent="0.2">
      <c r="A386" s="158">
        <v>50807</v>
      </c>
      <c r="B386" s="158" t="s">
        <v>698</v>
      </c>
      <c r="C386" s="158"/>
      <c r="D386" s="158" t="s">
        <v>698</v>
      </c>
      <c r="E386" s="158">
        <v>50807</v>
      </c>
    </row>
    <row r="387" spans="1:5" ht="12.75" x14ac:dyDescent="0.2">
      <c r="A387" s="158">
        <v>50808</v>
      </c>
      <c r="B387" s="158" t="s">
        <v>699</v>
      </c>
      <c r="C387" s="158"/>
      <c r="D387" s="158" t="s">
        <v>699</v>
      </c>
      <c r="E387" s="158">
        <v>50808</v>
      </c>
    </row>
    <row r="388" spans="1:5" ht="12.75" x14ac:dyDescent="0.2">
      <c r="A388" s="158">
        <v>50901</v>
      </c>
      <c r="B388" s="158" t="s">
        <v>259</v>
      </c>
      <c r="C388" s="158"/>
      <c r="D388" s="158" t="s">
        <v>259</v>
      </c>
      <c r="E388" s="158">
        <v>50901</v>
      </c>
    </row>
    <row r="389" spans="1:5" ht="12.75" x14ac:dyDescent="0.2">
      <c r="A389" s="158">
        <v>50902</v>
      </c>
      <c r="B389" s="158" t="s">
        <v>293</v>
      </c>
      <c r="C389" s="158"/>
      <c r="D389" s="158" t="s">
        <v>293</v>
      </c>
      <c r="E389" s="158">
        <v>50902</v>
      </c>
    </row>
    <row r="390" spans="1:5" ht="12.75" x14ac:dyDescent="0.2">
      <c r="A390" s="158">
        <v>50903</v>
      </c>
      <c r="B390" s="158" t="s">
        <v>347</v>
      </c>
      <c r="C390" s="158"/>
      <c r="D390" s="158" t="s">
        <v>347</v>
      </c>
      <c r="E390" s="158">
        <v>50903</v>
      </c>
    </row>
    <row r="391" spans="1:5" ht="12.75" x14ac:dyDescent="0.2">
      <c r="A391" s="158">
        <v>50904</v>
      </c>
      <c r="B391" s="158" t="s">
        <v>398</v>
      </c>
      <c r="C391" s="158"/>
      <c r="D391" s="158" t="s">
        <v>398</v>
      </c>
      <c r="E391" s="158">
        <v>50904</v>
      </c>
    </row>
    <row r="392" spans="1:5" ht="12.75" x14ac:dyDescent="0.2">
      <c r="A392" s="158">
        <v>50905</v>
      </c>
      <c r="B392" s="158" t="s">
        <v>417</v>
      </c>
      <c r="C392" s="158"/>
      <c r="D392" s="158" t="s">
        <v>417</v>
      </c>
      <c r="E392" s="158">
        <v>50905</v>
      </c>
    </row>
    <row r="393" spans="1:5" ht="12.75" x14ac:dyDescent="0.2">
      <c r="A393" s="158">
        <v>50906</v>
      </c>
      <c r="B393" s="158" t="s">
        <v>425</v>
      </c>
      <c r="C393" s="158"/>
      <c r="D393" s="158" t="s">
        <v>425</v>
      </c>
      <c r="E393" s="158">
        <v>50906</v>
      </c>
    </row>
    <row r="394" spans="1:5" ht="12.75" x14ac:dyDescent="0.2">
      <c r="A394" s="158">
        <v>51001</v>
      </c>
      <c r="B394" s="158" t="s">
        <v>262</v>
      </c>
      <c r="C394" s="158"/>
      <c r="D394" s="158" t="s">
        <v>262</v>
      </c>
      <c r="E394" s="158">
        <v>51001</v>
      </c>
    </row>
    <row r="395" spans="1:5" ht="12.75" x14ac:dyDescent="0.2">
      <c r="A395" s="158">
        <v>51002</v>
      </c>
      <c r="B395" s="158" t="s">
        <v>298</v>
      </c>
      <c r="C395" s="158"/>
      <c r="D395" s="158" t="s">
        <v>298</v>
      </c>
      <c r="E395" s="158">
        <v>51002</v>
      </c>
    </row>
    <row r="396" spans="1:5" ht="12.75" x14ac:dyDescent="0.2">
      <c r="A396" s="158">
        <v>51003</v>
      </c>
      <c r="B396" s="158" t="s">
        <v>349</v>
      </c>
      <c r="C396" s="158"/>
      <c r="D396" s="158" t="s">
        <v>349</v>
      </c>
      <c r="E396" s="158">
        <v>51003</v>
      </c>
    </row>
    <row r="397" spans="1:5" ht="12.75" x14ac:dyDescent="0.2">
      <c r="A397" s="158">
        <v>51004</v>
      </c>
      <c r="B397" s="158" t="s">
        <v>399</v>
      </c>
      <c r="C397" s="158"/>
      <c r="D397" s="158" t="s">
        <v>399</v>
      </c>
      <c r="E397" s="158">
        <v>51004</v>
      </c>
    </row>
    <row r="398" spans="1:5" ht="12.75" x14ac:dyDescent="0.2">
      <c r="A398" s="158">
        <v>51101</v>
      </c>
      <c r="B398" s="158" t="s">
        <v>265</v>
      </c>
      <c r="C398" s="158"/>
      <c r="D398" s="158" t="s">
        <v>265</v>
      </c>
      <c r="E398" s="158">
        <v>51101</v>
      </c>
    </row>
    <row r="399" spans="1:5" ht="12.75" x14ac:dyDescent="0.2">
      <c r="A399" s="158">
        <v>51102</v>
      </c>
      <c r="B399" s="158" t="s">
        <v>303</v>
      </c>
      <c r="C399" s="158"/>
      <c r="D399" s="158" t="s">
        <v>303</v>
      </c>
      <c r="E399" s="158">
        <v>51102</v>
      </c>
    </row>
    <row r="400" spans="1:5" ht="12.75" x14ac:dyDescent="0.2">
      <c r="A400" s="158">
        <v>51103</v>
      </c>
      <c r="B400" s="158" t="s">
        <v>795</v>
      </c>
      <c r="C400" s="158"/>
      <c r="D400" s="158" t="s">
        <v>795</v>
      </c>
      <c r="E400" s="158">
        <v>51103</v>
      </c>
    </row>
    <row r="401" spans="1:5" ht="12.75" x14ac:dyDescent="0.2">
      <c r="A401" s="158">
        <v>51104</v>
      </c>
      <c r="B401" s="158" t="s">
        <v>401</v>
      </c>
      <c r="C401" s="158"/>
      <c r="D401" s="158" t="s">
        <v>401</v>
      </c>
      <c r="E401" s="158">
        <v>51104</v>
      </c>
    </row>
    <row r="402" spans="1:5" ht="12.75" x14ac:dyDescent="0.2">
      <c r="A402" s="158">
        <v>51105</v>
      </c>
      <c r="B402" s="158" t="s">
        <v>420</v>
      </c>
      <c r="C402" s="158"/>
      <c r="D402" s="158" t="s">
        <v>420</v>
      </c>
      <c r="E402" s="158">
        <v>51105</v>
      </c>
    </row>
    <row r="403" spans="1:5" ht="12.75" x14ac:dyDescent="0.2">
      <c r="A403" s="158">
        <v>60101</v>
      </c>
      <c r="B403" s="158" t="s">
        <v>231</v>
      </c>
      <c r="C403" s="158"/>
      <c r="D403" s="158" t="s">
        <v>231</v>
      </c>
      <c r="E403" s="158">
        <v>60101</v>
      </c>
    </row>
    <row r="404" spans="1:5" ht="12.75" x14ac:dyDescent="0.2">
      <c r="A404" s="158">
        <v>60102</v>
      </c>
      <c r="B404" s="158" t="s">
        <v>269</v>
      </c>
      <c r="C404" s="158"/>
      <c r="D404" s="158" t="s">
        <v>269</v>
      </c>
      <c r="E404" s="158">
        <v>60102</v>
      </c>
    </row>
    <row r="405" spans="1:5" ht="12.75" x14ac:dyDescent="0.2">
      <c r="A405" s="158">
        <v>60103</v>
      </c>
      <c r="B405" s="158" t="s">
        <v>308</v>
      </c>
      <c r="C405" s="158"/>
      <c r="D405" s="158" t="s">
        <v>308</v>
      </c>
      <c r="E405" s="158">
        <v>60103</v>
      </c>
    </row>
    <row r="406" spans="1:5" ht="12.75" x14ac:dyDescent="0.2">
      <c r="A406" s="158">
        <v>60104</v>
      </c>
      <c r="B406" s="158" t="s">
        <v>361</v>
      </c>
      <c r="C406" s="158"/>
      <c r="D406" s="158" t="s">
        <v>361</v>
      </c>
      <c r="E406" s="158">
        <v>60104</v>
      </c>
    </row>
    <row r="407" spans="1:5" ht="12.75" x14ac:dyDescent="0.2">
      <c r="A407" s="158">
        <v>60105</v>
      </c>
      <c r="B407" s="158" t="s">
        <v>403</v>
      </c>
      <c r="C407" s="158"/>
      <c r="D407" s="158" t="s">
        <v>403</v>
      </c>
      <c r="E407" s="158">
        <v>60105</v>
      </c>
    </row>
    <row r="408" spans="1:5" ht="12.75" x14ac:dyDescent="0.2">
      <c r="A408" s="158">
        <v>60106</v>
      </c>
      <c r="B408" s="158" t="s">
        <v>421</v>
      </c>
      <c r="C408" s="158"/>
      <c r="D408" s="158" t="s">
        <v>421</v>
      </c>
      <c r="E408" s="158">
        <v>60106</v>
      </c>
    </row>
    <row r="409" spans="1:5" ht="12.75" x14ac:dyDescent="0.2">
      <c r="A409" s="158">
        <v>60107</v>
      </c>
      <c r="B409" s="158" t="s">
        <v>426</v>
      </c>
      <c r="C409" s="158"/>
      <c r="D409" s="158" t="s">
        <v>426</v>
      </c>
      <c r="E409" s="158">
        <v>60107</v>
      </c>
    </row>
    <row r="410" spans="1:5" ht="12.75" x14ac:dyDescent="0.2">
      <c r="A410" s="158">
        <v>60108</v>
      </c>
      <c r="B410" s="158" t="s">
        <v>429</v>
      </c>
      <c r="C410" s="158"/>
      <c r="D410" s="158" t="s">
        <v>429</v>
      </c>
      <c r="E410" s="158">
        <v>60108</v>
      </c>
    </row>
    <row r="411" spans="1:5" ht="12.75" x14ac:dyDescent="0.2">
      <c r="A411" s="158">
        <v>60110</v>
      </c>
      <c r="B411" s="158" t="s">
        <v>432</v>
      </c>
      <c r="C411" s="158"/>
      <c r="D411" s="158" t="s">
        <v>432</v>
      </c>
      <c r="E411" s="158">
        <v>60110</v>
      </c>
    </row>
    <row r="412" spans="1:5" ht="12.75" x14ac:dyDescent="0.2">
      <c r="A412" s="158">
        <v>60111</v>
      </c>
      <c r="B412" s="158" t="s">
        <v>700</v>
      </c>
      <c r="C412" s="158"/>
      <c r="D412" s="158" t="s">
        <v>700</v>
      </c>
      <c r="E412" s="158">
        <v>60111</v>
      </c>
    </row>
    <row r="413" spans="1:5" ht="12.75" x14ac:dyDescent="0.2">
      <c r="A413" s="158">
        <v>60112</v>
      </c>
      <c r="B413" s="158" t="s">
        <v>433</v>
      </c>
      <c r="C413" s="158"/>
      <c r="D413" s="158" t="s">
        <v>433</v>
      </c>
      <c r="E413" s="158">
        <v>60112</v>
      </c>
    </row>
    <row r="414" spans="1:5" ht="12.75" x14ac:dyDescent="0.2">
      <c r="A414" s="158">
        <v>60113</v>
      </c>
      <c r="B414" s="158" t="s">
        <v>434</v>
      </c>
      <c r="C414" s="158"/>
      <c r="D414" s="158" t="s">
        <v>434</v>
      </c>
      <c r="E414" s="158">
        <v>60113</v>
      </c>
    </row>
    <row r="415" spans="1:5" ht="12.75" x14ac:dyDescent="0.2">
      <c r="A415" s="158">
        <v>60114</v>
      </c>
      <c r="B415" s="158" t="s">
        <v>435</v>
      </c>
      <c r="C415" s="158"/>
      <c r="D415" s="158" t="s">
        <v>435</v>
      </c>
      <c r="E415" s="158">
        <v>60114</v>
      </c>
    </row>
    <row r="416" spans="1:5" ht="12.75" x14ac:dyDescent="0.2">
      <c r="A416" s="158">
        <v>60115</v>
      </c>
      <c r="B416" s="158" t="s">
        <v>436</v>
      </c>
      <c r="C416" s="158"/>
      <c r="D416" s="158" t="s">
        <v>436</v>
      </c>
      <c r="E416" s="158">
        <v>60115</v>
      </c>
    </row>
    <row r="417" spans="1:5" ht="12.75" x14ac:dyDescent="0.2">
      <c r="A417" s="158">
        <v>60116</v>
      </c>
      <c r="B417" s="158" t="s">
        <v>437</v>
      </c>
      <c r="C417" s="158"/>
      <c r="D417" s="158" t="s">
        <v>437</v>
      </c>
      <c r="E417" s="158">
        <v>60116</v>
      </c>
    </row>
    <row r="418" spans="1:5" ht="12.75" x14ac:dyDescent="0.2">
      <c r="A418" s="158">
        <v>60201</v>
      </c>
      <c r="B418" s="158" t="s">
        <v>485</v>
      </c>
      <c r="C418" s="158"/>
      <c r="D418" s="158" t="s">
        <v>485</v>
      </c>
      <c r="E418" s="158">
        <v>60201</v>
      </c>
    </row>
    <row r="419" spans="1:5" ht="12.75" x14ac:dyDescent="0.2">
      <c r="A419" s="158">
        <v>60202</v>
      </c>
      <c r="B419" s="158" t="s">
        <v>271</v>
      </c>
      <c r="C419" s="158"/>
      <c r="D419" s="158" t="s">
        <v>271</v>
      </c>
      <c r="E419" s="158">
        <v>60202</v>
      </c>
    </row>
    <row r="420" spans="1:5" ht="12.75" x14ac:dyDescent="0.2">
      <c r="A420" s="158">
        <v>60203</v>
      </c>
      <c r="B420" s="158" t="s">
        <v>311</v>
      </c>
      <c r="C420" s="158"/>
      <c r="D420" s="158" t="s">
        <v>311</v>
      </c>
      <c r="E420" s="158">
        <v>60203</v>
      </c>
    </row>
    <row r="421" spans="1:5" ht="12.75" x14ac:dyDescent="0.2">
      <c r="A421" s="158">
        <v>60204</v>
      </c>
      <c r="B421" s="158" t="s">
        <v>367</v>
      </c>
      <c r="C421" s="158"/>
      <c r="D421" s="158" t="s">
        <v>367</v>
      </c>
      <c r="E421" s="158">
        <v>60204</v>
      </c>
    </row>
    <row r="422" spans="1:5" ht="12.75" x14ac:dyDescent="0.2">
      <c r="A422" s="158">
        <v>60205</v>
      </c>
      <c r="B422" s="158" t="s">
        <v>678</v>
      </c>
      <c r="C422" s="158"/>
      <c r="D422" s="158" t="s">
        <v>678</v>
      </c>
      <c r="E422" s="158">
        <v>60205</v>
      </c>
    </row>
    <row r="423" spans="1:5" ht="12.75" x14ac:dyDescent="0.2">
      <c r="A423" s="158">
        <v>60206</v>
      </c>
      <c r="B423" s="158" t="s">
        <v>423</v>
      </c>
      <c r="C423" s="158"/>
      <c r="D423" s="158" t="s">
        <v>423</v>
      </c>
      <c r="E423" s="158">
        <v>60206</v>
      </c>
    </row>
    <row r="424" spans="1:5" ht="12.75" x14ac:dyDescent="0.2">
      <c r="A424" s="158">
        <v>60301</v>
      </c>
      <c r="B424" s="158" t="s">
        <v>237</v>
      </c>
      <c r="C424" s="158"/>
      <c r="D424" s="158" t="s">
        <v>237</v>
      </c>
      <c r="E424" s="158">
        <v>60301</v>
      </c>
    </row>
    <row r="425" spans="1:5" ht="12.75" x14ac:dyDescent="0.2">
      <c r="A425" s="158">
        <v>60302</v>
      </c>
      <c r="B425" s="158" t="s">
        <v>580</v>
      </c>
      <c r="C425" s="158"/>
      <c r="D425" s="158" t="s">
        <v>580</v>
      </c>
      <c r="E425" s="158">
        <v>60302</v>
      </c>
    </row>
    <row r="426" spans="1:5" ht="12.75" x14ac:dyDescent="0.2">
      <c r="A426" s="158">
        <v>60303</v>
      </c>
      <c r="B426" s="158" t="s">
        <v>318</v>
      </c>
      <c r="C426" s="158"/>
      <c r="D426" s="158" t="s">
        <v>318</v>
      </c>
      <c r="E426" s="158">
        <v>60303</v>
      </c>
    </row>
    <row r="427" spans="1:5" ht="12.75" x14ac:dyDescent="0.2">
      <c r="A427" s="158">
        <v>60304</v>
      </c>
      <c r="B427" s="158" t="s">
        <v>373</v>
      </c>
      <c r="C427" s="158"/>
      <c r="D427" s="158" t="s">
        <v>373</v>
      </c>
      <c r="E427" s="158">
        <v>60304</v>
      </c>
    </row>
    <row r="428" spans="1:5" ht="12.75" x14ac:dyDescent="0.2">
      <c r="A428" s="158">
        <v>60305</v>
      </c>
      <c r="B428" s="158" t="s">
        <v>412</v>
      </c>
      <c r="C428" s="158"/>
      <c r="D428" s="158" t="s">
        <v>412</v>
      </c>
      <c r="E428" s="158">
        <v>60305</v>
      </c>
    </row>
    <row r="429" spans="1:5" ht="12.75" x14ac:dyDescent="0.2">
      <c r="A429" s="158">
        <v>60306</v>
      </c>
      <c r="B429" s="158" t="s">
        <v>424</v>
      </c>
      <c r="C429" s="158"/>
      <c r="D429" s="158" t="s">
        <v>424</v>
      </c>
      <c r="E429" s="158">
        <v>60306</v>
      </c>
    </row>
    <row r="430" spans="1:5" ht="12.75" x14ac:dyDescent="0.2">
      <c r="A430" s="158">
        <v>60307</v>
      </c>
      <c r="B430" s="158" t="s">
        <v>696</v>
      </c>
      <c r="C430" s="158"/>
      <c r="D430" s="158" t="s">
        <v>696</v>
      </c>
      <c r="E430" s="158">
        <v>60307</v>
      </c>
    </row>
    <row r="431" spans="1:5" ht="12.75" x14ac:dyDescent="0.2">
      <c r="A431" s="158">
        <v>60308</v>
      </c>
      <c r="B431" s="158" t="s">
        <v>430</v>
      </c>
      <c r="C431" s="158"/>
      <c r="D431" s="158" t="s">
        <v>430</v>
      </c>
      <c r="E431" s="158">
        <v>60308</v>
      </c>
    </row>
    <row r="432" spans="1:5" ht="12.75" x14ac:dyDescent="0.2">
      <c r="A432" s="158">
        <v>60309</v>
      </c>
      <c r="B432" s="158" t="s">
        <v>431</v>
      </c>
      <c r="C432" s="158"/>
      <c r="D432" s="158" t="s">
        <v>431</v>
      </c>
      <c r="E432" s="158">
        <v>60309</v>
      </c>
    </row>
    <row r="433" spans="1:5" ht="12.75" x14ac:dyDescent="0.2">
      <c r="A433" s="158">
        <v>60401</v>
      </c>
      <c r="B433" s="158" t="s">
        <v>241</v>
      </c>
      <c r="C433" s="158"/>
      <c r="D433" s="158" t="s">
        <v>241</v>
      </c>
      <c r="E433" s="158">
        <v>60401</v>
      </c>
    </row>
    <row r="434" spans="1:5" ht="12.75" x14ac:dyDescent="0.2">
      <c r="A434" s="158">
        <v>60402</v>
      </c>
      <c r="B434" s="158" t="s">
        <v>796</v>
      </c>
      <c r="C434" s="158"/>
      <c r="D434" s="158" t="s">
        <v>796</v>
      </c>
      <c r="E434" s="158">
        <v>60402</v>
      </c>
    </row>
    <row r="435" spans="1:5" ht="12.75" x14ac:dyDescent="0.2">
      <c r="A435" s="158">
        <v>60403</v>
      </c>
      <c r="B435" s="158" t="s">
        <v>323</v>
      </c>
      <c r="C435" s="158"/>
      <c r="D435" s="158" t="s">
        <v>323</v>
      </c>
      <c r="E435" s="158">
        <v>60403</v>
      </c>
    </row>
    <row r="436" spans="1:5" ht="12.75" x14ac:dyDescent="0.2">
      <c r="A436" s="158">
        <v>60501</v>
      </c>
      <c r="B436" s="158" t="s">
        <v>512</v>
      </c>
      <c r="C436" s="158"/>
      <c r="D436" s="158" t="s">
        <v>512</v>
      </c>
      <c r="E436" s="158">
        <v>60501</v>
      </c>
    </row>
    <row r="437" spans="1:5" ht="12.75" x14ac:dyDescent="0.2">
      <c r="A437" s="158">
        <v>60502</v>
      </c>
      <c r="B437" s="158" t="s">
        <v>280</v>
      </c>
      <c r="C437" s="158"/>
      <c r="D437" s="158" t="s">
        <v>280</v>
      </c>
      <c r="E437" s="158">
        <v>60502</v>
      </c>
    </row>
    <row r="438" spans="1:5" ht="12.75" x14ac:dyDescent="0.2">
      <c r="A438" s="158">
        <v>60503</v>
      </c>
      <c r="B438" s="158" t="s">
        <v>331</v>
      </c>
      <c r="C438" s="158"/>
      <c r="D438" s="158" t="s">
        <v>331</v>
      </c>
      <c r="E438" s="158">
        <v>60503</v>
      </c>
    </row>
    <row r="439" spans="1:5" ht="12.75" x14ac:dyDescent="0.2">
      <c r="A439" s="158">
        <v>60504</v>
      </c>
      <c r="B439" s="158" t="s">
        <v>663</v>
      </c>
      <c r="C439" s="158"/>
      <c r="D439" s="158" t="s">
        <v>663</v>
      </c>
      <c r="E439" s="158">
        <v>60504</v>
      </c>
    </row>
    <row r="440" spans="1:5" ht="12.75" x14ac:dyDescent="0.2">
      <c r="A440" s="158">
        <v>60505</v>
      </c>
      <c r="B440" s="158" t="s">
        <v>414</v>
      </c>
      <c r="C440" s="158"/>
      <c r="D440" s="158" t="s">
        <v>414</v>
      </c>
      <c r="E440" s="158">
        <v>60505</v>
      </c>
    </row>
    <row r="441" spans="1:5" ht="12.75" x14ac:dyDescent="0.2">
      <c r="A441" s="158">
        <v>60506</v>
      </c>
      <c r="B441" s="158" t="s">
        <v>692</v>
      </c>
      <c r="C441" s="158"/>
      <c r="D441" s="158" t="s">
        <v>692</v>
      </c>
      <c r="E441" s="158">
        <v>60506</v>
      </c>
    </row>
    <row r="442" spans="1:5" ht="12.75" x14ac:dyDescent="0.2">
      <c r="A442" s="158">
        <v>60601</v>
      </c>
      <c r="B442" s="158" t="s">
        <v>797</v>
      </c>
      <c r="C442" s="158"/>
      <c r="D442" s="158" t="s">
        <v>797</v>
      </c>
      <c r="E442" s="158">
        <v>60601</v>
      </c>
    </row>
    <row r="443" spans="1:5" ht="12.75" x14ac:dyDescent="0.2">
      <c r="A443" s="158">
        <v>60602</v>
      </c>
      <c r="B443" s="158" t="s">
        <v>798</v>
      </c>
      <c r="C443" s="158"/>
      <c r="D443" s="158" t="s">
        <v>798</v>
      </c>
      <c r="E443" s="158">
        <v>60602</v>
      </c>
    </row>
    <row r="444" spans="1:5" ht="12.75" x14ac:dyDescent="0.2">
      <c r="A444" s="158">
        <v>60603</v>
      </c>
      <c r="B444" s="158" t="s">
        <v>799</v>
      </c>
      <c r="C444" s="158"/>
      <c r="D444" s="158" t="s">
        <v>799</v>
      </c>
      <c r="E444" s="158">
        <v>60603</v>
      </c>
    </row>
    <row r="445" spans="1:5" ht="12.75" x14ac:dyDescent="0.2">
      <c r="A445" s="158">
        <v>60701</v>
      </c>
      <c r="B445" s="158" t="s">
        <v>255</v>
      </c>
      <c r="C445" s="158"/>
      <c r="D445" s="158" t="s">
        <v>255</v>
      </c>
      <c r="E445" s="158">
        <v>60701</v>
      </c>
    </row>
    <row r="446" spans="1:5" ht="12.75" x14ac:dyDescent="0.2">
      <c r="A446" s="158">
        <v>60703</v>
      </c>
      <c r="B446" s="158" t="s">
        <v>647</v>
      </c>
      <c r="C446" s="158"/>
      <c r="D446" s="158" t="s">
        <v>647</v>
      </c>
      <c r="E446" s="158">
        <v>60703</v>
      </c>
    </row>
    <row r="447" spans="1:5" ht="12.75" x14ac:dyDescent="0.2">
      <c r="A447" s="158">
        <v>60704</v>
      </c>
      <c r="B447" s="158" t="s">
        <v>668</v>
      </c>
      <c r="C447" s="158"/>
      <c r="D447" s="158" t="s">
        <v>668</v>
      </c>
      <c r="E447" s="158">
        <v>60704</v>
      </c>
    </row>
    <row r="448" spans="1:5" ht="12.75" x14ac:dyDescent="0.2">
      <c r="A448" s="158">
        <v>60801</v>
      </c>
      <c r="B448" s="158" t="s">
        <v>256</v>
      </c>
      <c r="C448" s="158"/>
      <c r="D448" s="158" t="s">
        <v>256</v>
      </c>
      <c r="E448" s="158">
        <v>60801</v>
      </c>
    </row>
    <row r="449" spans="1:5" ht="12.75" x14ac:dyDescent="0.2">
      <c r="A449" s="158">
        <v>60802</v>
      </c>
      <c r="B449" s="158" t="s">
        <v>289</v>
      </c>
      <c r="C449" s="158"/>
      <c r="D449" s="158" t="s">
        <v>289</v>
      </c>
      <c r="E449" s="158">
        <v>60802</v>
      </c>
    </row>
    <row r="450" spans="1:5" ht="12.75" x14ac:dyDescent="0.2">
      <c r="A450" s="158">
        <v>60803</v>
      </c>
      <c r="B450" s="158" t="s">
        <v>800</v>
      </c>
      <c r="C450" s="158"/>
      <c r="D450" s="158" t="s">
        <v>800</v>
      </c>
      <c r="E450" s="158">
        <v>60803</v>
      </c>
    </row>
    <row r="451" spans="1:5" ht="12.75" x14ac:dyDescent="0.2">
      <c r="A451" s="158">
        <v>60804</v>
      </c>
      <c r="B451" s="158" t="s">
        <v>397</v>
      </c>
      <c r="C451" s="158"/>
      <c r="D451" s="158" t="s">
        <v>397</v>
      </c>
      <c r="E451" s="158">
        <v>60804</v>
      </c>
    </row>
    <row r="452" spans="1:5" ht="12.75" x14ac:dyDescent="0.2">
      <c r="A452" s="158">
        <v>60805</v>
      </c>
      <c r="B452" s="158" t="s">
        <v>416</v>
      </c>
      <c r="C452" s="158"/>
      <c r="D452" s="158" t="s">
        <v>416</v>
      </c>
      <c r="E452" s="158">
        <v>60805</v>
      </c>
    </row>
    <row r="453" spans="1:5" ht="12.75" x14ac:dyDescent="0.2">
      <c r="A453" s="158">
        <v>60806</v>
      </c>
      <c r="B453" s="158" t="s">
        <v>801</v>
      </c>
      <c r="C453" s="158"/>
      <c r="D453" s="158" t="s">
        <v>801</v>
      </c>
      <c r="E453" s="158">
        <v>60806</v>
      </c>
    </row>
    <row r="454" spans="1:5" ht="12.75" x14ac:dyDescent="0.2">
      <c r="A454" s="158">
        <v>60901</v>
      </c>
      <c r="B454" s="158" t="s">
        <v>260</v>
      </c>
      <c r="C454" s="158"/>
      <c r="D454" s="158" t="s">
        <v>260</v>
      </c>
      <c r="E454" s="158">
        <v>60901</v>
      </c>
    </row>
    <row r="455" spans="1:5" ht="12.75" x14ac:dyDescent="0.2">
      <c r="A455" s="158">
        <v>61001</v>
      </c>
      <c r="B455" s="158" t="s">
        <v>263</v>
      </c>
      <c r="C455" s="158"/>
      <c r="D455" s="158" t="s">
        <v>263</v>
      </c>
      <c r="E455" s="158">
        <v>61001</v>
      </c>
    </row>
    <row r="456" spans="1:5" ht="12.75" x14ac:dyDescent="0.2">
      <c r="A456" s="158">
        <v>61002</v>
      </c>
      <c r="B456" s="158" t="s">
        <v>299</v>
      </c>
      <c r="C456" s="158"/>
      <c r="D456" s="158" t="s">
        <v>299</v>
      </c>
      <c r="E456" s="158">
        <v>61002</v>
      </c>
    </row>
    <row r="457" spans="1:5" ht="12.75" x14ac:dyDescent="0.2">
      <c r="A457" s="158">
        <v>61003</v>
      </c>
      <c r="B457" s="158" t="s">
        <v>351</v>
      </c>
      <c r="C457" s="158"/>
      <c r="D457" s="158" t="s">
        <v>351</v>
      </c>
      <c r="E457" s="158">
        <v>61003</v>
      </c>
    </row>
    <row r="458" spans="1:5" ht="12.75" x14ac:dyDescent="0.2">
      <c r="A458" s="158">
        <v>61004</v>
      </c>
      <c r="B458" s="158" t="s">
        <v>400</v>
      </c>
      <c r="C458" s="158"/>
      <c r="D458" s="158" t="s">
        <v>400</v>
      </c>
      <c r="E458" s="158">
        <v>61004</v>
      </c>
    </row>
    <row r="459" spans="1:5" ht="12.75" x14ac:dyDescent="0.2">
      <c r="A459" s="158">
        <v>61101</v>
      </c>
      <c r="B459" s="158" t="s">
        <v>551</v>
      </c>
      <c r="C459" s="158"/>
      <c r="D459" s="158" t="s">
        <v>551</v>
      </c>
      <c r="E459" s="158">
        <v>61101</v>
      </c>
    </row>
    <row r="460" spans="1:5" ht="12.75" x14ac:dyDescent="0.2">
      <c r="A460" s="158">
        <v>61102</v>
      </c>
      <c r="B460" s="158" t="s">
        <v>618</v>
      </c>
      <c r="C460" s="158"/>
      <c r="D460" s="158" t="s">
        <v>618</v>
      </c>
      <c r="E460" s="158">
        <v>61102</v>
      </c>
    </row>
    <row r="461" spans="1:5" ht="12.75" x14ac:dyDescent="0.2">
      <c r="A461" s="158">
        <v>61103</v>
      </c>
      <c r="B461" s="158" t="s">
        <v>740</v>
      </c>
      <c r="C461" s="158"/>
      <c r="D461" s="158" t="s">
        <v>740</v>
      </c>
      <c r="E461" s="158">
        <v>61103</v>
      </c>
    </row>
    <row r="462" spans="1:5" ht="12.75" x14ac:dyDescent="0.2">
      <c r="A462" s="158">
        <v>61201</v>
      </c>
      <c r="B462" s="158" t="s">
        <v>739</v>
      </c>
      <c r="C462" s="158"/>
      <c r="D462" s="158" t="s">
        <v>739</v>
      </c>
      <c r="E462" s="158">
        <v>61201</v>
      </c>
    </row>
    <row r="463" spans="1:5" ht="12.75" x14ac:dyDescent="0.2">
      <c r="A463" s="158">
        <v>61301</v>
      </c>
      <c r="B463" s="158" t="s">
        <v>743</v>
      </c>
      <c r="C463" s="158"/>
      <c r="D463" s="158" t="s">
        <v>743</v>
      </c>
      <c r="E463" s="158">
        <v>61301</v>
      </c>
    </row>
    <row r="464" spans="1:5" ht="12.75" x14ac:dyDescent="0.2">
      <c r="A464" s="158">
        <v>70101</v>
      </c>
      <c r="B464" s="158" t="s">
        <v>476</v>
      </c>
      <c r="C464" s="158"/>
      <c r="D464" s="158" t="s">
        <v>476</v>
      </c>
      <c r="E464" s="158">
        <v>70101</v>
      </c>
    </row>
    <row r="465" spans="1:5" ht="12.75" x14ac:dyDescent="0.2">
      <c r="A465" s="158">
        <v>70102</v>
      </c>
      <c r="B465" s="158" t="s">
        <v>563</v>
      </c>
      <c r="C465" s="158"/>
      <c r="D465" s="158" t="s">
        <v>563</v>
      </c>
      <c r="E465" s="158">
        <v>70102</v>
      </c>
    </row>
    <row r="466" spans="1:5" ht="12.75" x14ac:dyDescent="0.2">
      <c r="A466" s="158">
        <v>70103</v>
      </c>
      <c r="B466" s="158" t="s">
        <v>626</v>
      </c>
      <c r="C466" s="158"/>
      <c r="D466" s="158" t="s">
        <v>626</v>
      </c>
      <c r="E466" s="158">
        <v>70103</v>
      </c>
    </row>
    <row r="467" spans="1:5" ht="12.75" x14ac:dyDescent="0.2">
      <c r="A467" s="158">
        <v>70104</v>
      </c>
      <c r="B467" s="158" t="s">
        <v>653</v>
      </c>
      <c r="C467" s="158"/>
      <c r="D467" s="158" t="s">
        <v>653</v>
      </c>
      <c r="E467" s="158">
        <v>70104</v>
      </c>
    </row>
    <row r="468" spans="1:5" ht="12.75" x14ac:dyDescent="0.2">
      <c r="A468" s="158">
        <v>70201</v>
      </c>
      <c r="B468" s="158" t="s">
        <v>487</v>
      </c>
      <c r="C468" s="158"/>
      <c r="D468" s="158" t="s">
        <v>487</v>
      </c>
      <c r="E468" s="158">
        <v>70201</v>
      </c>
    </row>
    <row r="469" spans="1:5" ht="12.75" x14ac:dyDescent="0.2">
      <c r="A469" s="158">
        <v>70202</v>
      </c>
      <c r="B469" s="158" t="s">
        <v>571</v>
      </c>
      <c r="C469" s="158"/>
      <c r="D469" s="158" t="s">
        <v>571</v>
      </c>
      <c r="E469" s="158">
        <v>70202</v>
      </c>
    </row>
    <row r="470" spans="1:5" ht="12.75" x14ac:dyDescent="0.2">
      <c r="A470" s="158">
        <v>70203</v>
      </c>
      <c r="B470" s="158" t="s">
        <v>802</v>
      </c>
      <c r="C470" s="158"/>
      <c r="D470" s="158" t="s">
        <v>802</v>
      </c>
      <c r="E470" s="158">
        <v>70203</v>
      </c>
    </row>
    <row r="471" spans="1:5" ht="12.75" x14ac:dyDescent="0.2">
      <c r="A471" s="158">
        <v>70204</v>
      </c>
      <c r="B471" s="158" t="s">
        <v>655</v>
      </c>
      <c r="C471" s="158"/>
      <c r="D471" s="158" t="s">
        <v>655</v>
      </c>
      <c r="E471" s="158">
        <v>70204</v>
      </c>
    </row>
    <row r="472" spans="1:5" ht="12.75" x14ac:dyDescent="0.2">
      <c r="A472" s="158">
        <v>70205</v>
      </c>
      <c r="B472" s="158" t="s">
        <v>679</v>
      </c>
      <c r="C472" s="158"/>
      <c r="D472" s="158" t="s">
        <v>679</v>
      </c>
      <c r="E472" s="158">
        <v>70205</v>
      </c>
    </row>
    <row r="473" spans="1:5" ht="12.75" x14ac:dyDescent="0.2">
      <c r="A473" s="158">
        <v>70206</v>
      </c>
      <c r="B473" s="158" t="s">
        <v>690</v>
      </c>
      <c r="C473" s="158"/>
      <c r="D473" s="158" t="s">
        <v>690</v>
      </c>
      <c r="E473" s="158">
        <v>70206</v>
      </c>
    </row>
    <row r="474" spans="1:5" ht="12.75" x14ac:dyDescent="0.2">
      <c r="A474" s="158">
        <v>70207</v>
      </c>
      <c r="B474" s="158" t="s">
        <v>694</v>
      </c>
      <c r="C474" s="158"/>
      <c r="D474" s="158" t="s">
        <v>694</v>
      </c>
      <c r="E474" s="158">
        <v>70207</v>
      </c>
    </row>
    <row r="475" spans="1:5" ht="12.75" x14ac:dyDescent="0.2">
      <c r="A475" s="158">
        <v>70301</v>
      </c>
      <c r="B475" s="158" t="s">
        <v>238</v>
      </c>
      <c r="C475" s="158"/>
      <c r="D475" s="158" t="s">
        <v>238</v>
      </c>
      <c r="E475" s="158">
        <v>70301</v>
      </c>
    </row>
    <row r="476" spans="1:5" ht="12.75" x14ac:dyDescent="0.2">
      <c r="A476" s="158">
        <v>70302</v>
      </c>
      <c r="B476" s="158" t="s">
        <v>274</v>
      </c>
      <c r="C476" s="158"/>
      <c r="D476" s="158" t="s">
        <v>274</v>
      </c>
      <c r="E476" s="158">
        <v>70302</v>
      </c>
    </row>
    <row r="477" spans="1:5" ht="12.75" x14ac:dyDescent="0.2">
      <c r="A477" s="158">
        <v>70303</v>
      </c>
      <c r="B477" s="158" t="s">
        <v>319</v>
      </c>
      <c r="C477" s="158"/>
      <c r="D477" s="158" t="s">
        <v>319</v>
      </c>
      <c r="E477" s="158">
        <v>70303</v>
      </c>
    </row>
    <row r="478" spans="1:5" ht="12.75" x14ac:dyDescent="0.2">
      <c r="A478" s="158">
        <v>70304</v>
      </c>
      <c r="B478" s="158" t="s">
        <v>375</v>
      </c>
      <c r="C478" s="158"/>
      <c r="D478" s="158" t="s">
        <v>375</v>
      </c>
      <c r="E478" s="158">
        <v>70304</v>
      </c>
    </row>
    <row r="479" spans="1:5" ht="12.75" x14ac:dyDescent="0.2">
      <c r="A479" s="158">
        <v>70305</v>
      </c>
      <c r="B479" s="158" t="s">
        <v>803</v>
      </c>
      <c r="C479" s="158"/>
      <c r="D479" s="158" t="s">
        <v>803</v>
      </c>
      <c r="E479" s="158">
        <v>70305</v>
      </c>
    </row>
    <row r="480" spans="1:5" ht="12.75" x14ac:dyDescent="0.2">
      <c r="A480" s="158">
        <v>70306</v>
      </c>
      <c r="B480" s="158" t="s">
        <v>691</v>
      </c>
      <c r="C480" s="158"/>
      <c r="D480" s="158" t="s">
        <v>691</v>
      </c>
      <c r="E480" s="158">
        <v>70306</v>
      </c>
    </row>
    <row r="481" spans="1:5" ht="12.75" x14ac:dyDescent="0.2">
      <c r="A481" s="158">
        <v>70307</v>
      </c>
      <c r="B481" s="158" t="s">
        <v>697</v>
      </c>
      <c r="C481" s="158"/>
      <c r="D481" s="158" t="s">
        <v>697</v>
      </c>
      <c r="E481" s="158">
        <v>70307</v>
      </c>
    </row>
    <row r="482" spans="1:5" ht="12.75" x14ac:dyDescent="0.2">
      <c r="A482" s="158">
        <v>70401</v>
      </c>
      <c r="B482" s="158" t="s">
        <v>242</v>
      </c>
      <c r="C482" s="158"/>
      <c r="D482" s="158" t="s">
        <v>242</v>
      </c>
      <c r="E482" s="158">
        <v>70401</v>
      </c>
    </row>
    <row r="483" spans="1:5" ht="12.75" x14ac:dyDescent="0.2">
      <c r="A483" s="158">
        <v>70402</v>
      </c>
      <c r="B483" s="158" t="s">
        <v>276</v>
      </c>
      <c r="C483" s="158"/>
      <c r="D483" s="158" t="s">
        <v>276</v>
      </c>
      <c r="E483" s="158">
        <v>70402</v>
      </c>
    </row>
    <row r="484" spans="1:5" ht="12.75" x14ac:dyDescent="0.2">
      <c r="A484" s="158">
        <v>70403</v>
      </c>
      <c r="B484" s="158" t="s">
        <v>325</v>
      </c>
      <c r="C484" s="158"/>
      <c r="D484" s="158" t="s">
        <v>325</v>
      </c>
      <c r="E484" s="158">
        <v>70403</v>
      </c>
    </row>
    <row r="485" spans="1:5" ht="12.75" x14ac:dyDescent="0.2">
      <c r="A485" s="158">
        <v>70404</v>
      </c>
      <c r="B485" s="158" t="s">
        <v>380</v>
      </c>
      <c r="C485" s="158"/>
      <c r="D485" s="158" t="s">
        <v>380</v>
      </c>
      <c r="E485" s="158">
        <v>70404</v>
      </c>
    </row>
    <row r="486" spans="1:5" ht="12.75" x14ac:dyDescent="0.2">
      <c r="A486" s="158">
        <v>70501</v>
      </c>
      <c r="B486" s="158" t="s">
        <v>247</v>
      </c>
      <c r="C486" s="158"/>
      <c r="D486" s="158" t="s">
        <v>247</v>
      </c>
      <c r="E486" s="158">
        <v>70501</v>
      </c>
    </row>
    <row r="487" spans="1:5" ht="12.75" x14ac:dyDescent="0.2">
      <c r="A487" s="158">
        <v>70502</v>
      </c>
      <c r="B487" s="158" t="s">
        <v>599</v>
      </c>
      <c r="C487" s="158"/>
      <c r="D487" s="158" t="s">
        <v>599</v>
      </c>
      <c r="E487" s="158">
        <v>70502</v>
      </c>
    </row>
    <row r="488" spans="1:5" ht="12.75" x14ac:dyDescent="0.2">
      <c r="A488" s="158">
        <v>70503</v>
      </c>
      <c r="B488" s="158" t="s">
        <v>332</v>
      </c>
      <c r="C488" s="158"/>
      <c r="D488" s="158" t="s">
        <v>332</v>
      </c>
      <c r="E488" s="158">
        <v>70503</v>
      </c>
    </row>
    <row r="489" spans="1:5" ht="12.75" x14ac:dyDescent="0.2">
      <c r="A489" s="158">
        <v>70601</v>
      </c>
      <c r="B489" s="158" t="s">
        <v>520</v>
      </c>
      <c r="C489" s="158"/>
      <c r="D489" s="158" t="s">
        <v>520</v>
      </c>
      <c r="E489" s="158">
        <v>70601</v>
      </c>
    </row>
    <row r="490" spans="1:5" ht="12.75" x14ac:dyDescent="0.2">
      <c r="A490" s="158">
        <v>70602</v>
      </c>
      <c r="B490" s="158" t="s">
        <v>606</v>
      </c>
      <c r="C490" s="158"/>
      <c r="D490" s="158" t="s">
        <v>606</v>
      </c>
      <c r="E490" s="158">
        <v>70602</v>
      </c>
    </row>
    <row r="491" spans="1:5" ht="12.75" x14ac:dyDescent="0.2">
      <c r="A491" s="158">
        <v>70603</v>
      </c>
      <c r="B491" s="158" t="s">
        <v>643</v>
      </c>
      <c r="C491" s="158"/>
      <c r="D491" s="158" t="s">
        <v>643</v>
      </c>
      <c r="E491" s="158">
        <v>70603</v>
      </c>
    </row>
    <row r="492" spans="1:5" ht="12.75" x14ac:dyDescent="0.2">
      <c r="A492" s="158">
        <v>70604</v>
      </c>
      <c r="B492" s="158" t="s">
        <v>667</v>
      </c>
      <c r="C492" s="158"/>
      <c r="D492" s="158" t="s">
        <v>667</v>
      </c>
      <c r="E492" s="158">
        <v>70604</v>
      </c>
    </row>
    <row r="493" spans="1:5" ht="12.75" x14ac:dyDescent="0.2">
      <c r="A493" s="159">
        <v>70605</v>
      </c>
      <c r="B493" s="158" t="s">
        <v>684</v>
      </c>
      <c r="C493" s="158"/>
      <c r="D493" s="158" t="s">
        <v>684</v>
      </c>
      <c r="E493" s="159">
        <v>70605</v>
      </c>
    </row>
  </sheetData>
  <sheetProtection algorithmName="SHA-512" hashValue="Y4FA6yfPEg2VDuMBMdT7v2WYYWQ6g+fI4wTqpywrEVloftXPHAxuJmX7HnwFfq69mzYt7JAy7uLo4C+3HGNAfw==" saltValue="VaRDzIJsrTnNDKQKo0KVRA==" spinCount="100000" sheet="1" objects="1" scenarios="1"/>
  <pageMargins left="0.25" right="0.25" top="0.16" bottom="0.17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U30"/>
  <sheetViews>
    <sheetView zoomScale="80" zoomScaleNormal="80" workbookViewId="0">
      <pane ySplit="2" topLeftCell="A3" activePane="bottomLeft" state="frozen"/>
      <selection pane="bottomLeft" activeCell="A3" sqref="A3:U30"/>
    </sheetView>
  </sheetViews>
  <sheetFormatPr baseColWidth="10" defaultColWidth="11.42578125" defaultRowHeight="15" x14ac:dyDescent="0.25"/>
  <cols>
    <col min="1" max="1" width="11.42578125" style="2" bestFit="1" customWidth="1"/>
    <col min="2" max="2" width="11" style="6" bestFit="1" customWidth="1"/>
    <col min="3" max="3" width="48.7109375" style="2" bestFit="1" customWidth="1"/>
    <col min="4" max="4" width="20.28515625" style="2" bestFit="1" customWidth="1"/>
    <col min="5" max="5" width="12.42578125" style="2" bestFit="1" customWidth="1"/>
    <col min="6" max="6" width="6.42578125" style="2" bestFit="1" customWidth="1"/>
    <col min="7" max="7" width="7.85546875" style="2" bestFit="1" customWidth="1"/>
    <col min="8" max="8" width="7.140625" style="2" bestFit="1" customWidth="1"/>
    <col min="9" max="9" width="12.42578125" style="2" bestFit="1" customWidth="1"/>
    <col min="10" max="10" width="59.140625" style="2" bestFit="1" customWidth="1"/>
    <col min="11" max="11" width="13.85546875" style="2" bestFit="1" customWidth="1"/>
    <col min="12" max="12" width="24.42578125" style="2" bestFit="1" customWidth="1"/>
    <col min="13" max="13" width="28.85546875" style="2" bestFit="1" customWidth="1"/>
    <col min="14" max="14" width="22.42578125" style="2" bestFit="1" customWidth="1"/>
    <col min="15" max="15" width="17.42578125" style="2" bestFit="1" customWidth="1"/>
    <col min="16" max="17" width="14.5703125" style="2" bestFit="1" customWidth="1"/>
    <col min="18" max="18" width="38.140625" style="2" bestFit="1" customWidth="1"/>
    <col min="19" max="19" width="19.42578125" style="2" bestFit="1" customWidth="1"/>
    <col min="20" max="20" width="39.85546875" style="2" bestFit="1" customWidth="1"/>
    <col min="21" max="21" width="15.140625" style="2" bestFit="1" customWidth="1"/>
    <col min="22" max="16384" width="11.42578125" style="1"/>
  </cols>
  <sheetData>
    <row r="1" spans="1:21" x14ac:dyDescent="0.25">
      <c r="A1" s="4">
        <v>1</v>
      </c>
      <c r="B1" s="5">
        <v>2</v>
      </c>
      <c r="C1" s="4">
        <v>3</v>
      </c>
      <c r="D1" s="4">
        <v>4</v>
      </c>
      <c r="E1" s="5" t="s">
        <v>854</v>
      </c>
      <c r="F1" s="4">
        <v>6</v>
      </c>
      <c r="G1" s="4">
        <v>7</v>
      </c>
      <c r="H1" s="5" t="s">
        <v>855</v>
      </c>
      <c r="I1" s="4">
        <v>9</v>
      </c>
      <c r="J1" s="4">
        <v>10</v>
      </c>
      <c r="K1" s="5" t="s">
        <v>441</v>
      </c>
      <c r="L1" s="4">
        <v>12</v>
      </c>
      <c r="M1" s="4">
        <v>13</v>
      </c>
      <c r="N1" s="5" t="s">
        <v>174</v>
      </c>
      <c r="O1" s="4">
        <v>15</v>
      </c>
      <c r="P1" s="4">
        <v>16</v>
      </c>
      <c r="Q1" s="5" t="s">
        <v>856</v>
      </c>
      <c r="R1" s="4">
        <v>18</v>
      </c>
      <c r="S1" s="4">
        <v>19</v>
      </c>
      <c r="T1" s="5" t="s">
        <v>857</v>
      </c>
      <c r="U1" s="4">
        <v>21</v>
      </c>
    </row>
    <row r="2" spans="1:21" s="3" customFormat="1" x14ac:dyDescent="0.25">
      <c r="A2" s="9" t="s">
        <v>12</v>
      </c>
      <c r="B2" s="9" t="s">
        <v>11</v>
      </c>
      <c r="C2" s="9" t="s">
        <v>13</v>
      </c>
      <c r="D2" s="9" t="s">
        <v>14</v>
      </c>
      <c r="E2" s="9" t="s">
        <v>804</v>
      </c>
      <c r="F2" s="10" t="s">
        <v>15</v>
      </c>
      <c r="G2" s="10" t="s">
        <v>16</v>
      </c>
      <c r="H2" s="10" t="s">
        <v>17</v>
      </c>
      <c r="I2" s="9" t="s">
        <v>805</v>
      </c>
      <c r="J2" s="9" t="s">
        <v>806</v>
      </c>
      <c r="K2" s="10" t="s">
        <v>18</v>
      </c>
      <c r="L2" s="10" t="s">
        <v>19</v>
      </c>
      <c r="M2" s="11" t="s">
        <v>20</v>
      </c>
      <c r="N2" s="9" t="s">
        <v>21</v>
      </c>
      <c r="O2" s="9" t="s">
        <v>807</v>
      </c>
      <c r="P2" s="12" t="s">
        <v>808</v>
      </c>
      <c r="Q2" s="12" t="s">
        <v>809</v>
      </c>
      <c r="R2" s="12" t="s">
        <v>22</v>
      </c>
      <c r="S2" s="12" t="s">
        <v>810</v>
      </c>
      <c r="T2" s="12" t="s">
        <v>811</v>
      </c>
      <c r="U2" s="12" t="s">
        <v>812</v>
      </c>
    </row>
    <row r="3" spans="1:21" x14ac:dyDescent="0.25">
      <c r="A3" t="s">
        <v>68</v>
      </c>
      <c r="B3" t="s">
        <v>95</v>
      </c>
      <c r="C3" s="160" t="s">
        <v>884</v>
      </c>
      <c r="D3" t="s">
        <v>39</v>
      </c>
      <c r="E3" t="s">
        <v>6</v>
      </c>
      <c r="F3" t="s">
        <v>438</v>
      </c>
      <c r="G3" t="s">
        <v>7</v>
      </c>
      <c r="H3" t="s">
        <v>5</v>
      </c>
      <c r="I3">
        <v>20604</v>
      </c>
      <c r="J3" t="s">
        <v>885</v>
      </c>
      <c r="K3" t="s">
        <v>29</v>
      </c>
      <c r="L3" t="s">
        <v>701</v>
      </c>
      <c r="M3" t="s">
        <v>702</v>
      </c>
      <c r="N3" t="s">
        <v>150</v>
      </c>
      <c r="O3" t="s">
        <v>134</v>
      </c>
      <c r="P3" s="161">
        <v>24512012</v>
      </c>
      <c r="Q3" s="161" t="s">
        <v>886</v>
      </c>
      <c r="R3" s="161" t="s">
        <v>887</v>
      </c>
      <c r="S3" s="161" t="s">
        <v>888</v>
      </c>
      <c r="T3" s="161" t="s">
        <v>813</v>
      </c>
      <c r="U3" s="161" t="s">
        <v>889</v>
      </c>
    </row>
    <row r="4" spans="1:21" x14ac:dyDescent="0.25">
      <c r="A4" t="s">
        <v>58</v>
      </c>
      <c r="B4" t="s">
        <v>85</v>
      </c>
      <c r="C4" t="s">
        <v>114</v>
      </c>
      <c r="D4" t="s">
        <v>34</v>
      </c>
      <c r="E4" t="s">
        <v>6</v>
      </c>
      <c r="F4" t="s">
        <v>439</v>
      </c>
      <c r="G4" t="s">
        <v>4</v>
      </c>
      <c r="H4" t="s">
        <v>4</v>
      </c>
      <c r="I4">
        <v>40303</v>
      </c>
      <c r="J4" t="s">
        <v>890</v>
      </c>
      <c r="K4" t="s">
        <v>34</v>
      </c>
      <c r="L4" t="s">
        <v>703</v>
      </c>
      <c r="M4" t="s">
        <v>704</v>
      </c>
      <c r="N4" t="s">
        <v>151</v>
      </c>
      <c r="O4" t="s">
        <v>134</v>
      </c>
      <c r="P4" s="161">
        <v>21012538</v>
      </c>
      <c r="Q4" s="161" t="s">
        <v>891</v>
      </c>
      <c r="R4" s="161" t="s">
        <v>814</v>
      </c>
      <c r="S4" s="161" t="s">
        <v>892</v>
      </c>
      <c r="T4" s="161" t="s">
        <v>815</v>
      </c>
      <c r="U4" s="161" t="s">
        <v>893</v>
      </c>
    </row>
    <row r="5" spans="1:21" x14ac:dyDescent="0.25">
      <c r="A5" t="s">
        <v>57</v>
      </c>
      <c r="B5" t="s">
        <v>84</v>
      </c>
      <c r="C5" t="s">
        <v>115</v>
      </c>
      <c r="D5" t="s">
        <v>30</v>
      </c>
      <c r="E5" t="s">
        <v>4</v>
      </c>
      <c r="F5" t="s">
        <v>440</v>
      </c>
      <c r="G5" t="s">
        <v>9</v>
      </c>
      <c r="H5" t="s">
        <v>2</v>
      </c>
      <c r="I5">
        <v>30801</v>
      </c>
      <c r="J5" t="s">
        <v>894</v>
      </c>
      <c r="K5" t="s">
        <v>30</v>
      </c>
      <c r="L5" t="s">
        <v>705</v>
      </c>
      <c r="M5" t="s">
        <v>152</v>
      </c>
      <c r="N5" t="s">
        <v>152</v>
      </c>
      <c r="O5" t="s">
        <v>134</v>
      </c>
      <c r="P5" s="161">
        <v>25736122</v>
      </c>
      <c r="Q5" s="161" t="s">
        <v>895</v>
      </c>
      <c r="R5" s="161" t="s">
        <v>816</v>
      </c>
      <c r="S5" s="161" t="s">
        <v>896</v>
      </c>
      <c r="T5" s="161" t="s">
        <v>897</v>
      </c>
      <c r="U5" s="161" t="s">
        <v>898</v>
      </c>
    </row>
    <row r="6" spans="1:21" s="3" customFormat="1" x14ac:dyDescent="0.25">
      <c r="A6" t="s">
        <v>60</v>
      </c>
      <c r="B6" t="s">
        <v>87</v>
      </c>
      <c r="C6" t="s">
        <v>38</v>
      </c>
      <c r="D6" t="s">
        <v>39</v>
      </c>
      <c r="E6" t="s">
        <v>8</v>
      </c>
      <c r="F6" t="s">
        <v>438</v>
      </c>
      <c r="G6" t="s">
        <v>441</v>
      </c>
      <c r="H6" t="s">
        <v>2</v>
      </c>
      <c r="I6">
        <v>21101</v>
      </c>
      <c r="J6" t="s">
        <v>899</v>
      </c>
      <c r="K6" t="s">
        <v>29</v>
      </c>
      <c r="L6" t="s">
        <v>153</v>
      </c>
      <c r="M6" t="s">
        <v>153</v>
      </c>
      <c r="N6" t="s">
        <v>153</v>
      </c>
      <c r="O6" t="s">
        <v>134</v>
      </c>
      <c r="P6" s="161">
        <v>24633674</v>
      </c>
      <c r="Q6" s="161" t="s">
        <v>818</v>
      </c>
      <c r="R6" s="161" t="s">
        <v>178</v>
      </c>
      <c r="S6" s="161" t="s">
        <v>900</v>
      </c>
      <c r="T6" s="161" t="s">
        <v>819</v>
      </c>
      <c r="U6" s="161" t="s">
        <v>901</v>
      </c>
    </row>
    <row r="7" spans="1:21" x14ac:dyDescent="0.25">
      <c r="A7" t="s">
        <v>61</v>
      </c>
      <c r="B7" t="s">
        <v>88</v>
      </c>
      <c r="C7" t="s">
        <v>32</v>
      </c>
      <c r="D7" t="s">
        <v>33</v>
      </c>
      <c r="E7" t="s">
        <v>3</v>
      </c>
      <c r="F7" t="s">
        <v>440</v>
      </c>
      <c r="G7" t="s">
        <v>6</v>
      </c>
      <c r="H7" t="s">
        <v>2</v>
      </c>
      <c r="I7">
        <v>30501</v>
      </c>
      <c r="J7" t="s">
        <v>902</v>
      </c>
      <c r="K7" t="s">
        <v>30</v>
      </c>
      <c r="L7" t="s">
        <v>33</v>
      </c>
      <c r="M7" t="s">
        <v>33</v>
      </c>
      <c r="N7" t="s">
        <v>154</v>
      </c>
      <c r="O7" t="s">
        <v>134</v>
      </c>
      <c r="P7" s="161">
        <v>25560007</v>
      </c>
      <c r="Q7" s="161" t="s">
        <v>903</v>
      </c>
      <c r="R7" s="161" t="s">
        <v>820</v>
      </c>
      <c r="S7" s="161" t="s">
        <v>904</v>
      </c>
      <c r="T7" s="161" t="s">
        <v>905</v>
      </c>
      <c r="U7" s="161" t="s">
        <v>906</v>
      </c>
    </row>
    <row r="8" spans="1:21" x14ac:dyDescent="0.25">
      <c r="A8" t="s">
        <v>65</v>
      </c>
      <c r="B8" t="s">
        <v>92</v>
      </c>
      <c r="C8" t="s">
        <v>116</v>
      </c>
      <c r="D8" t="s">
        <v>37</v>
      </c>
      <c r="E8" t="s">
        <v>6</v>
      </c>
      <c r="F8" t="s">
        <v>442</v>
      </c>
      <c r="G8" t="s">
        <v>443</v>
      </c>
      <c r="H8" t="s">
        <v>2</v>
      </c>
      <c r="I8">
        <v>11201</v>
      </c>
      <c r="J8" t="s">
        <v>907</v>
      </c>
      <c r="K8" t="s">
        <v>706</v>
      </c>
      <c r="L8" t="s">
        <v>707</v>
      </c>
      <c r="M8" t="s">
        <v>708</v>
      </c>
      <c r="N8" t="s">
        <v>155</v>
      </c>
      <c r="O8" t="s">
        <v>134</v>
      </c>
      <c r="P8" s="161">
        <v>24100834</v>
      </c>
      <c r="Q8" s="161" t="s">
        <v>908</v>
      </c>
      <c r="R8" s="161" t="s">
        <v>821</v>
      </c>
      <c r="S8" s="161" t="s">
        <v>822</v>
      </c>
      <c r="T8" s="161" t="s">
        <v>823</v>
      </c>
      <c r="U8" s="161" t="s">
        <v>909</v>
      </c>
    </row>
    <row r="9" spans="1:21" x14ac:dyDescent="0.25">
      <c r="A9" t="s">
        <v>69</v>
      </c>
      <c r="B9" t="s">
        <v>96</v>
      </c>
      <c r="C9" t="s">
        <v>117</v>
      </c>
      <c r="D9" t="s">
        <v>39</v>
      </c>
      <c r="E9" t="s">
        <v>3</v>
      </c>
      <c r="F9" t="s">
        <v>438</v>
      </c>
      <c r="G9" t="s">
        <v>3</v>
      </c>
      <c r="H9" t="s">
        <v>9</v>
      </c>
      <c r="I9">
        <v>20208</v>
      </c>
      <c r="J9" t="s">
        <v>910</v>
      </c>
      <c r="K9" t="s">
        <v>29</v>
      </c>
      <c r="L9" t="s">
        <v>709</v>
      </c>
      <c r="M9" t="s">
        <v>710</v>
      </c>
      <c r="N9" t="s">
        <v>911</v>
      </c>
      <c r="O9" t="s">
        <v>134</v>
      </c>
      <c r="P9" s="161">
        <v>24451406</v>
      </c>
      <c r="Q9" s="161" t="s">
        <v>818</v>
      </c>
      <c r="R9" s="161" t="s">
        <v>824</v>
      </c>
      <c r="S9" s="161" t="s">
        <v>912</v>
      </c>
      <c r="T9" s="161" t="s">
        <v>825</v>
      </c>
      <c r="U9" s="161" t="s">
        <v>913</v>
      </c>
    </row>
    <row r="10" spans="1:21" x14ac:dyDescent="0.25">
      <c r="A10" t="s">
        <v>70</v>
      </c>
      <c r="B10" t="s">
        <v>97</v>
      </c>
      <c r="C10" t="s">
        <v>118</v>
      </c>
      <c r="D10" t="s">
        <v>29</v>
      </c>
      <c r="E10" t="s">
        <v>9</v>
      </c>
      <c r="F10" t="s">
        <v>438</v>
      </c>
      <c r="G10" t="s">
        <v>6</v>
      </c>
      <c r="H10" t="s">
        <v>2</v>
      </c>
      <c r="I10">
        <v>20501</v>
      </c>
      <c r="J10" t="s">
        <v>914</v>
      </c>
      <c r="K10" t="s">
        <v>29</v>
      </c>
      <c r="L10" t="s">
        <v>711</v>
      </c>
      <c r="M10" t="s">
        <v>711</v>
      </c>
      <c r="N10" t="s">
        <v>156</v>
      </c>
      <c r="O10" t="s">
        <v>134</v>
      </c>
      <c r="P10" s="161">
        <v>24468088</v>
      </c>
      <c r="Q10" s="161" t="s">
        <v>915</v>
      </c>
      <c r="R10" s="161" t="s">
        <v>916</v>
      </c>
      <c r="S10" s="161" t="s">
        <v>917</v>
      </c>
      <c r="T10" s="161" t="s">
        <v>916</v>
      </c>
      <c r="U10" s="161" t="s">
        <v>917</v>
      </c>
    </row>
    <row r="11" spans="1:21" x14ac:dyDescent="0.25">
      <c r="A11" t="s">
        <v>77</v>
      </c>
      <c r="B11" t="s">
        <v>104</v>
      </c>
      <c r="C11" t="s">
        <v>119</v>
      </c>
      <c r="D11" t="s">
        <v>34</v>
      </c>
      <c r="E11" t="s">
        <v>6</v>
      </c>
      <c r="F11" t="s">
        <v>439</v>
      </c>
      <c r="G11" t="s">
        <v>4</v>
      </c>
      <c r="H11" t="s">
        <v>8</v>
      </c>
      <c r="I11">
        <v>40307</v>
      </c>
      <c r="J11" t="s">
        <v>918</v>
      </c>
      <c r="K11" t="s">
        <v>34</v>
      </c>
      <c r="L11" t="s">
        <v>703</v>
      </c>
      <c r="M11" t="s">
        <v>826</v>
      </c>
      <c r="N11" t="s">
        <v>827</v>
      </c>
      <c r="O11" t="s">
        <v>134</v>
      </c>
      <c r="P11" s="161">
        <v>22812813</v>
      </c>
      <c r="Q11" s="161" t="s">
        <v>919</v>
      </c>
      <c r="R11" s="161" t="s">
        <v>920</v>
      </c>
      <c r="S11" s="161" t="s">
        <v>921</v>
      </c>
      <c r="T11" s="161" t="s">
        <v>815</v>
      </c>
      <c r="U11" s="161" t="s">
        <v>893</v>
      </c>
    </row>
    <row r="12" spans="1:21" x14ac:dyDescent="0.25">
      <c r="A12" t="s">
        <v>76</v>
      </c>
      <c r="B12" t="s">
        <v>103</v>
      </c>
      <c r="C12" t="s">
        <v>35</v>
      </c>
      <c r="D12" t="s">
        <v>40</v>
      </c>
      <c r="E12" t="s">
        <v>4</v>
      </c>
      <c r="F12" t="s">
        <v>438</v>
      </c>
      <c r="G12" t="s">
        <v>113</v>
      </c>
      <c r="H12" t="s">
        <v>2</v>
      </c>
      <c r="I12">
        <v>21001</v>
      </c>
      <c r="J12" t="s">
        <v>922</v>
      </c>
      <c r="K12" t="s">
        <v>29</v>
      </c>
      <c r="L12" t="s">
        <v>40</v>
      </c>
      <c r="M12" t="s">
        <v>712</v>
      </c>
      <c r="N12" t="s">
        <v>157</v>
      </c>
      <c r="O12" t="s">
        <v>134</v>
      </c>
      <c r="P12" s="161">
        <v>24603622</v>
      </c>
      <c r="Q12" s="161" t="s">
        <v>818</v>
      </c>
      <c r="R12" s="161" t="s">
        <v>828</v>
      </c>
      <c r="S12" s="161" t="s">
        <v>923</v>
      </c>
      <c r="T12" s="161" t="s">
        <v>829</v>
      </c>
      <c r="U12" s="161" t="s">
        <v>924</v>
      </c>
    </row>
    <row r="13" spans="1:21" x14ac:dyDescent="0.25">
      <c r="A13" t="s">
        <v>74</v>
      </c>
      <c r="B13" t="s">
        <v>101</v>
      </c>
      <c r="C13" t="s">
        <v>31</v>
      </c>
      <c r="D13" t="s">
        <v>30</v>
      </c>
      <c r="E13" t="s">
        <v>6</v>
      </c>
      <c r="F13" t="s">
        <v>440</v>
      </c>
      <c r="G13" t="s">
        <v>3</v>
      </c>
      <c r="H13" t="s">
        <v>6</v>
      </c>
      <c r="I13">
        <v>30205</v>
      </c>
      <c r="J13" t="s">
        <v>925</v>
      </c>
      <c r="K13" t="s">
        <v>30</v>
      </c>
      <c r="L13" t="s">
        <v>713</v>
      </c>
      <c r="M13" t="s">
        <v>735</v>
      </c>
      <c r="N13" t="s">
        <v>158</v>
      </c>
      <c r="O13" t="s">
        <v>134</v>
      </c>
      <c r="P13" s="161">
        <v>25751672</v>
      </c>
      <c r="Q13" s="161" t="s">
        <v>926</v>
      </c>
      <c r="R13" s="161" t="s">
        <v>830</v>
      </c>
      <c r="S13" s="161" t="s">
        <v>927</v>
      </c>
      <c r="T13" s="161" t="s">
        <v>831</v>
      </c>
      <c r="U13" s="161" t="s">
        <v>928</v>
      </c>
    </row>
    <row r="14" spans="1:21" x14ac:dyDescent="0.25">
      <c r="A14" t="s">
        <v>66</v>
      </c>
      <c r="B14" t="s">
        <v>93</v>
      </c>
      <c r="C14" t="s">
        <v>120</v>
      </c>
      <c r="D14" t="s">
        <v>147</v>
      </c>
      <c r="E14" t="s">
        <v>5</v>
      </c>
      <c r="F14" t="s">
        <v>442</v>
      </c>
      <c r="G14" t="s">
        <v>444</v>
      </c>
      <c r="H14" t="s">
        <v>2</v>
      </c>
      <c r="I14">
        <v>11301</v>
      </c>
      <c r="J14" t="s">
        <v>929</v>
      </c>
      <c r="K14" t="s">
        <v>706</v>
      </c>
      <c r="L14" t="s">
        <v>714</v>
      </c>
      <c r="M14" t="s">
        <v>930</v>
      </c>
      <c r="N14" t="s">
        <v>159</v>
      </c>
      <c r="O14" t="s">
        <v>134</v>
      </c>
      <c r="P14" s="161">
        <v>22365118</v>
      </c>
      <c r="Q14" s="161" t="s">
        <v>931</v>
      </c>
      <c r="R14" s="161" t="s">
        <v>932</v>
      </c>
      <c r="S14" s="161" t="s">
        <v>933</v>
      </c>
      <c r="T14" s="161" t="s">
        <v>832</v>
      </c>
      <c r="U14" s="161" t="s">
        <v>934</v>
      </c>
    </row>
    <row r="15" spans="1:21" x14ac:dyDescent="0.25">
      <c r="A15" t="s">
        <v>75</v>
      </c>
      <c r="B15" t="s">
        <v>102</v>
      </c>
      <c r="C15" t="s">
        <v>121</v>
      </c>
      <c r="D15" t="s">
        <v>40</v>
      </c>
      <c r="E15" t="s">
        <v>4</v>
      </c>
      <c r="F15" t="s">
        <v>438</v>
      </c>
      <c r="G15" t="s">
        <v>113</v>
      </c>
      <c r="H15" t="s">
        <v>2</v>
      </c>
      <c r="I15">
        <v>21001</v>
      </c>
      <c r="J15" t="s">
        <v>922</v>
      </c>
      <c r="K15" t="s">
        <v>29</v>
      </c>
      <c r="L15" t="s">
        <v>40</v>
      </c>
      <c r="M15" t="s">
        <v>712</v>
      </c>
      <c r="N15" t="s">
        <v>160</v>
      </c>
      <c r="O15" t="s">
        <v>134</v>
      </c>
      <c r="P15" s="161">
        <v>24603001</v>
      </c>
      <c r="Q15" s="161" t="s">
        <v>935</v>
      </c>
      <c r="R15" s="161" t="s">
        <v>715</v>
      </c>
      <c r="S15" s="161" t="s">
        <v>936</v>
      </c>
      <c r="T15" s="161" t="s">
        <v>829</v>
      </c>
      <c r="U15" s="161" t="s">
        <v>937</v>
      </c>
    </row>
    <row r="16" spans="1:21" x14ac:dyDescent="0.25">
      <c r="A16" t="s">
        <v>80</v>
      </c>
      <c r="B16" t="s">
        <v>107</v>
      </c>
      <c r="C16" t="s">
        <v>734</v>
      </c>
      <c r="D16" t="s">
        <v>37</v>
      </c>
      <c r="E16" t="s">
        <v>2</v>
      </c>
      <c r="F16" t="s">
        <v>442</v>
      </c>
      <c r="G16" t="s">
        <v>4</v>
      </c>
      <c r="H16" t="s">
        <v>443</v>
      </c>
      <c r="I16">
        <v>10312</v>
      </c>
      <c r="J16" t="s">
        <v>938</v>
      </c>
      <c r="K16" t="s">
        <v>706</v>
      </c>
      <c r="L16" t="s">
        <v>37</v>
      </c>
      <c r="M16" t="s">
        <v>161</v>
      </c>
      <c r="N16" t="s">
        <v>37</v>
      </c>
      <c r="O16" t="s">
        <v>134</v>
      </c>
      <c r="P16" s="161">
        <v>21015555</v>
      </c>
      <c r="Q16" s="161" t="s">
        <v>939</v>
      </c>
      <c r="R16" s="161" t="s">
        <v>940</v>
      </c>
      <c r="S16" s="161" t="s">
        <v>941</v>
      </c>
      <c r="T16" s="161" t="s">
        <v>833</v>
      </c>
      <c r="U16" s="161" t="s">
        <v>942</v>
      </c>
    </row>
    <row r="17" spans="1:21" x14ac:dyDescent="0.25">
      <c r="A17" t="s">
        <v>63</v>
      </c>
      <c r="B17" t="s">
        <v>90</v>
      </c>
      <c r="C17" t="s">
        <v>122</v>
      </c>
      <c r="D17" t="s">
        <v>146</v>
      </c>
      <c r="E17" t="s">
        <v>2</v>
      </c>
      <c r="F17" t="s">
        <v>442</v>
      </c>
      <c r="G17" t="s">
        <v>2</v>
      </c>
      <c r="H17" t="s">
        <v>2</v>
      </c>
      <c r="I17">
        <v>10101</v>
      </c>
      <c r="J17" t="s">
        <v>943</v>
      </c>
      <c r="K17" t="s">
        <v>706</v>
      </c>
      <c r="L17" t="s">
        <v>706</v>
      </c>
      <c r="M17" t="s">
        <v>716</v>
      </c>
      <c r="N17" t="s">
        <v>162</v>
      </c>
      <c r="O17" t="s">
        <v>134</v>
      </c>
      <c r="P17" s="161">
        <v>22213411</v>
      </c>
      <c r="Q17" s="161" t="s">
        <v>944</v>
      </c>
      <c r="R17" s="161" t="s">
        <v>834</v>
      </c>
      <c r="S17" s="161" t="s">
        <v>945</v>
      </c>
      <c r="T17" s="161" t="s">
        <v>817</v>
      </c>
      <c r="U17" s="161" t="s">
        <v>835</v>
      </c>
    </row>
    <row r="18" spans="1:21" x14ac:dyDescent="0.25">
      <c r="A18" t="s">
        <v>71</v>
      </c>
      <c r="B18" t="s">
        <v>98</v>
      </c>
      <c r="C18" t="s">
        <v>123</v>
      </c>
      <c r="D18" t="s">
        <v>29</v>
      </c>
      <c r="E18" t="s">
        <v>3</v>
      </c>
      <c r="F18" t="s">
        <v>438</v>
      </c>
      <c r="G18" t="s">
        <v>2</v>
      </c>
      <c r="H18" t="s">
        <v>2</v>
      </c>
      <c r="I18">
        <v>20101</v>
      </c>
      <c r="J18" t="s">
        <v>946</v>
      </c>
      <c r="K18" t="s">
        <v>29</v>
      </c>
      <c r="L18" t="s">
        <v>29</v>
      </c>
      <c r="M18" t="s">
        <v>29</v>
      </c>
      <c r="N18" t="s">
        <v>163</v>
      </c>
      <c r="O18" t="s">
        <v>134</v>
      </c>
      <c r="P18" s="161">
        <v>24429624</v>
      </c>
      <c r="Q18" s="161" t="s">
        <v>947</v>
      </c>
      <c r="R18" s="161" t="s">
        <v>836</v>
      </c>
      <c r="S18" s="161" t="s">
        <v>948</v>
      </c>
      <c r="T18" s="161" t="s">
        <v>837</v>
      </c>
      <c r="U18" s="161" t="s">
        <v>949</v>
      </c>
    </row>
    <row r="19" spans="1:21" x14ac:dyDescent="0.25">
      <c r="A19" t="s">
        <v>73</v>
      </c>
      <c r="B19" t="s">
        <v>100</v>
      </c>
      <c r="C19" t="s">
        <v>124</v>
      </c>
      <c r="D19" t="s">
        <v>29</v>
      </c>
      <c r="E19" t="s">
        <v>3</v>
      </c>
      <c r="F19" t="s">
        <v>438</v>
      </c>
      <c r="G19" t="s">
        <v>2</v>
      </c>
      <c r="H19" t="s">
        <v>2</v>
      </c>
      <c r="I19">
        <v>20101</v>
      </c>
      <c r="J19" t="s">
        <v>946</v>
      </c>
      <c r="K19" t="s">
        <v>29</v>
      </c>
      <c r="L19" t="s">
        <v>29</v>
      </c>
      <c r="M19" t="s">
        <v>29</v>
      </c>
      <c r="N19" t="s">
        <v>164</v>
      </c>
      <c r="O19" t="s">
        <v>134</v>
      </c>
      <c r="P19" s="161">
        <v>24402428</v>
      </c>
      <c r="Q19" s="161" t="s">
        <v>950</v>
      </c>
      <c r="R19" s="161" t="s">
        <v>838</v>
      </c>
      <c r="S19" s="161" t="s">
        <v>951</v>
      </c>
      <c r="T19" s="161" t="s">
        <v>837</v>
      </c>
      <c r="U19" s="161" t="s">
        <v>949</v>
      </c>
    </row>
    <row r="20" spans="1:21" x14ac:dyDescent="0.25">
      <c r="A20" t="s">
        <v>111</v>
      </c>
      <c r="B20" t="s">
        <v>112</v>
      </c>
      <c r="C20" t="s">
        <v>125</v>
      </c>
      <c r="D20" t="s">
        <v>34</v>
      </c>
      <c r="E20" t="s">
        <v>6</v>
      </c>
      <c r="F20" t="s">
        <v>439</v>
      </c>
      <c r="G20" t="s">
        <v>4</v>
      </c>
      <c r="H20" t="s">
        <v>3</v>
      </c>
      <c r="I20">
        <v>40302</v>
      </c>
      <c r="J20" t="s">
        <v>952</v>
      </c>
      <c r="K20" t="s">
        <v>34</v>
      </c>
      <c r="L20" t="s">
        <v>703</v>
      </c>
      <c r="M20" t="s">
        <v>165</v>
      </c>
      <c r="N20" t="s">
        <v>165</v>
      </c>
      <c r="O20" t="s">
        <v>134</v>
      </c>
      <c r="P20" s="161">
        <v>22449189</v>
      </c>
      <c r="Q20" s="161" t="s">
        <v>953</v>
      </c>
      <c r="R20" s="161" t="s">
        <v>839</v>
      </c>
      <c r="S20" s="161" t="s">
        <v>954</v>
      </c>
      <c r="T20" s="161" t="s">
        <v>815</v>
      </c>
      <c r="U20" s="161" t="s">
        <v>893</v>
      </c>
    </row>
    <row r="21" spans="1:21" x14ac:dyDescent="0.25">
      <c r="A21" t="s">
        <v>82</v>
      </c>
      <c r="B21" t="s">
        <v>109</v>
      </c>
      <c r="C21" t="s">
        <v>126</v>
      </c>
      <c r="D21" t="s">
        <v>146</v>
      </c>
      <c r="E21" t="s">
        <v>2</v>
      </c>
      <c r="F21" t="s">
        <v>442</v>
      </c>
      <c r="G21" t="s">
        <v>2</v>
      </c>
      <c r="H21" t="s">
        <v>441</v>
      </c>
      <c r="I21">
        <v>10111</v>
      </c>
      <c r="J21" t="s">
        <v>955</v>
      </c>
      <c r="K21" t="s">
        <v>706</v>
      </c>
      <c r="L21" t="s">
        <v>706</v>
      </c>
      <c r="M21" t="s">
        <v>717</v>
      </c>
      <c r="N21" t="s">
        <v>166</v>
      </c>
      <c r="O21" t="s">
        <v>134</v>
      </c>
      <c r="P21" s="161">
        <v>22865373</v>
      </c>
      <c r="Q21" s="161" t="s">
        <v>956</v>
      </c>
      <c r="R21" s="161" t="s">
        <v>840</v>
      </c>
      <c r="S21" s="161" t="s">
        <v>957</v>
      </c>
      <c r="T21" s="161" t="s">
        <v>817</v>
      </c>
      <c r="U21" s="161" t="s">
        <v>958</v>
      </c>
    </row>
    <row r="22" spans="1:21" x14ac:dyDescent="0.25">
      <c r="A22" t="s">
        <v>79</v>
      </c>
      <c r="B22" t="s">
        <v>106</v>
      </c>
      <c r="C22" t="s">
        <v>127</v>
      </c>
      <c r="D22" t="s">
        <v>39</v>
      </c>
      <c r="E22" t="s">
        <v>5</v>
      </c>
      <c r="F22" t="s">
        <v>438</v>
      </c>
      <c r="G22" t="s">
        <v>443</v>
      </c>
      <c r="H22" t="s">
        <v>2</v>
      </c>
      <c r="I22">
        <v>21201</v>
      </c>
      <c r="J22" t="s">
        <v>959</v>
      </c>
      <c r="K22" t="s">
        <v>29</v>
      </c>
      <c r="L22" t="s">
        <v>736</v>
      </c>
      <c r="M22" t="s">
        <v>718</v>
      </c>
      <c r="N22" t="s">
        <v>841</v>
      </c>
      <c r="O22" t="s">
        <v>134</v>
      </c>
      <c r="P22" s="161">
        <v>24543895</v>
      </c>
      <c r="Q22" s="161" t="s">
        <v>960</v>
      </c>
      <c r="R22" s="161" t="s">
        <v>179</v>
      </c>
      <c r="S22" s="161" t="s">
        <v>960</v>
      </c>
      <c r="T22" s="161" t="s">
        <v>842</v>
      </c>
      <c r="U22" s="161" t="s">
        <v>961</v>
      </c>
    </row>
    <row r="23" spans="1:21" x14ac:dyDescent="0.25">
      <c r="A23" t="s">
        <v>72</v>
      </c>
      <c r="B23" t="s">
        <v>99</v>
      </c>
      <c r="C23" t="s">
        <v>28</v>
      </c>
      <c r="D23" t="s">
        <v>146</v>
      </c>
      <c r="E23" t="s">
        <v>4</v>
      </c>
      <c r="F23" t="s">
        <v>442</v>
      </c>
      <c r="G23" t="s">
        <v>2</v>
      </c>
      <c r="H23" t="s">
        <v>7</v>
      </c>
      <c r="I23">
        <v>10106</v>
      </c>
      <c r="J23" t="s">
        <v>962</v>
      </c>
      <c r="K23" t="s">
        <v>706</v>
      </c>
      <c r="L23" t="s">
        <v>706</v>
      </c>
      <c r="M23" t="s">
        <v>719</v>
      </c>
      <c r="N23" t="s">
        <v>167</v>
      </c>
      <c r="O23" t="s">
        <v>134</v>
      </c>
      <c r="P23" s="161">
        <v>22180192</v>
      </c>
      <c r="Q23" s="161" t="s">
        <v>963</v>
      </c>
      <c r="R23" s="161" t="s">
        <v>964</v>
      </c>
      <c r="S23" s="161" t="s">
        <v>963</v>
      </c>
      <c r="T23" s="161" t="s">
        <v>843</v>
      </c>
      <c r="U23" s="161" t="s">
        <v>965</v>
      </c>
    </row>
    <row r="24" spans="1:21" x14ac:dyDescent="0.25">
      <c r="A24" t="s">
        <v>62</v>
      </c>
      <c r="B24" t="s">
        <v>89</v>
      </c>
      <c r="C24" t="s">
        <v>128</v>
      </c>
      <c r="D24" t="s">
        <v>147</v>
      </c>
      <c r="E24" t="s">
        <v>2</v>
      </c>
      <c r="F24" t="s">
        <v>442</v>
      </c>
      <c r="G24" t="s">
        <v>9</v>
      </c>
      <c r="H24" t="s">
        <v>2</v>
      </c>
      <c r="I24">
        <v>10801</v>
      </c>
      <c r="J24" t="s">
        <v>966</v>
      </c>
      <c r="K24" t="s">
        <v>706</v>
      </c>
      <c r="L24" t="s">
        <v>720</v>
      </c>
      <c r="M24" t="s">
        <v>168</v>
      </c>
      <c r="N24" t="s">
        <v>169</v>
      </c>
      <c r="O24" t="s">
        <v>134</v>
      </c>
      <c r="P24" s="161">
        <v>22349267</v>
      </c>
      <c r="Q24" s="161" t="s">
        <v>967</v>
      </c>
      <c r="R24" s="161" t="s">
        <v>844</v>
      </c>
      <c r="S24" s="161" t="s">
        <v>968</v>
      </c>
      <c r="T24" s="161" t="s">
        <v>845</v>
      </c>
      <c r="U24" s="161" t="s">
        <v>969</v>
      </c>
    </row>
    <row r="25" spans="1:21" x14ac:dyDescent="0.25">
      <c r="A25" t="s">
        <v>83</v>
      </c>
      <c r="B25" t="s">
        <v>110</v>
      </c>
      <c r="C25" t="s">
        <v>129</v>
      </c>
      <c r="D25" t="s">
        <v>147</v>
      </c>
      <c r="E25" t="s">
        <v>7</v>
      </c>
      <c r="F25" t="s">
        <v>442</v>
      </c>
      <c r="G25" t="s">
        <v>441</v>
      </c>
      <c r="H25" t="s">
        <v>4</v>
      </c>
      <c r="I25">
        <v>11103</v>
      </c>
      <c r="J25" t="s">
        <v>970</v>
      </c>
      <c r="K25" t="s">
        <v>706</v>
      </c>
      <c r="L25" t="s">
        <v>721</v>
      </c>
      <c r="M25" t="s">
        <v>722</v>
      </c>
      <c r="N25" t="s">
        <v>160</v>
      </c>
      <c r="O25" t="s">
        <v>134</v>
      </c>
      <c r="P25" s="161">
        <v>22920930</v>
      </c>
      <c r="Q25" s="161" t="s">
        <v>818</v>
      </c>
      <c r="R25" s="161" t="s">
        <v>846</v>
      </c>
      <c r="S25" s="161" t="s">
        <v>971</v>
      </c>
      <c r="T25" s="161" t="s">
        <v>847</v>
      </c>
      <c r="U25" s="161" t="s">
        <v>972</v>
      </c>
    </row>
    <row r="26" spans="1:21" x14ac:dyDescent="0.25">
      <c r="A26" t="s">
        <v>78</v>
      </c>
      <c r="B26" t="s">
        <v>105</v>
      </c>
      <c r="C26" t="s">
        <v>130</v>
      </c>
      <c r="D26" t="s">
        <v>148</v>
      </c>
      <c r="E26" t="s">
        <v>4</v>
      </c>
      <c r="F26" t="s">
        <v>442</v>
      </c>
      <c r="G26" t="s">
        <v>445</v>
      </c>
      <c r="H26" t="s">
        <v>4</v>
      </c>
      <c r="I26">
        <v>11903</v>
      </c>
      <c r="J26" t="s">
        <v>973</v>
      </c>
      <c r="K26" t="s">
        <v>706</v>
      </c>
      <c r="L26" t="s">
        <v>148</v>
      </c>
      <c r="M26" t="s">
        <v>723</v>
      </c>
      <c r="N26" t="s">
        <v>170</v>
      </c>
      <c r="O26" t="s">
        <v>134</v>
      </c>
      <c r="P26" s="161">
        <v>27721218</v>
      </c>
      <c r="Q26" s="161" t="s">
        <v>974</v>
      </c>
      <c r="R26" s="161" t="s">
        <v>848</v>
      </c>
      <c r="S26" s="161" t="s">
        <v>975</v>
      </c>
      <c r="T26" s="161" t="s">
        <v>849</v>
      </c>
      <c r="U26" s="161" t="s">
        <v>976</v>
      </c>
    </row>
    <row r="27" spans="1:21" x14ac:dyDescent="0.25">
      <c r="A27" t="s">
        <v>81</v>
      </c>
      <c r="B27" t="s">
        <v>108</v>
      </c>
      <c r="C27" t="s">
        <v>139</v>
      </c>
      <c r="D27" t="s">
        <v>34</v>
      </c>
      <c r="E27" t="s">
        <v>6</v>
      </c>
      <c r="F27" t="s">
        <v>439</v>
      </c>
      <c r="G27" t="s">
        <v>4</v>
      </c>
      <c r="H27" t="s">
        <v>7</v>
      </c>
      <c r="I27">
        <v>40306</v>
      </c>
      <c r="J27" t="s">
        <v>977</v>
      </c>
      <c r="K27" t="s">
        <v>34</v>
      </c>
      <c r="L27" t="s">
        <v>703</v>
      </c>
      <c r="M27" t="s">
        <v>724</v>
      </c>
      <c r="N27" t="s">
        <v>171</v>
      </c>
      <c r="O27" t="s">
        <v>134</v>
      </c>
      <c r="P27" s="161">
        <v>41022904</v>
      </c>
      <c r="Q27" s="161" t="s">
        <v>978</v>
      </c>
      <c r="R27" s="161" t="s">
        <v>737</v>
      </c>
      <c r="S27" s="161" t="s">
        <v>979</v>
      </c>
      <c r="T27" s="161" t="s">
        <v>815</v>
      </c>
      <c r="U27" s="161" t="s">
        <v>893</v>
      </c>
    </row>
    <row r="28" spans="1:21" ht="15.75" customHeight="1" x14ac:dyDescent="0.25">
      <c r="A28" t="s">
        <v>59</v>
      </c>
      <c r="B28" t="s">
        <v>86</v>
      </c>
      <c r="C28" t="s">
        <v>131</v>
      </c>
      <c r="D28" t="s">
        <v>147</v>
      </c>
      <c r="E28" t="s">
        <v>2</v>
      </c>
      <c r="F28" t="s">
        <v>442</v>
      </c>
      <c r="G28" t="s">
        <v>9</v>
      </c>
      <c r="H28" t="s">
        <v>2</v>
      </c>
      <c r="I28">
        <v>10801</v>
      </c>
      <c r="J28" t="s">
        <v>966</v>
      </c>
      <c r="K28" t="s">
        <v>706</v>
      </c>
      <c r="L28" t="s">
        <v>720</v>
      </c>
      <c r="M28" t="s">
        <v>168</v>
      </c>
      <c r="N28" t="s">
        <v>168</v>
      </c>
      <c r="O28" t="s">
        <v>134</v>
      </c>
      <c r="P28" s="161">
        <v>22340831</v>
      </c>
      <c r="Q28" s="161" t="s">
        <v>980</v>
      </c>
      <c r="R28" s="161" t="s">
        <v>850</v>
      </c>
      <c r="S28" s="161" t="s">
        <v>980</v>
      </c>
      <c r="T28" s="161" t="s">
        <v>845</v>
      </c>
      <c r="U28" s="161" t="s">
        <v>969</v>
      </c>
    </row>
    <row r="29" spans="1:21" x14ac:dyDescent="0.25">
      <c r="A29" t="s">
        <v>67</v>
      </c>
      <c r="B29" t="s">
        <v>94</v>
      </c>
      <c r="C29" t="s">
        <v>132</v>
      </c>
      <c r="D29" t="s">
        <v>34</v>
      </c>
      <c r="E29" t="s">
        <v>7</v>
      </c>
      <c r="F29" t="s">
        <v>439</v>
      </c>
      <c r="G29" t="s">
        <v>446</v>
      </c>
      <c r="H29" t="s">
        <v>2</v>
      </c>
      <c r="I29">
        <v>40901</v>
      </c>
      <c r="J29" t="s">
        <v>981</v>
      </c>
      <c r="K29" t="s">
        <v>34</v>
      </c>
      <c r="L29" t="s">
        <v>725</v>
      </c>
      <c r="M29" t="s">
        <v>725</v>
      </c>
      <c r="N29" t="s">
        <v>172</v>
      </c>
      <c r="O29" t="s">
        <v>134</v>
      </c>
      <c r="P29" s="161">
        <v>22381782</v>
      </c>
      <c r="Q29" s="161" t="s">
        <v>818</v>
      </c>
      <c r="R29" s="161" t="s">
        <v>738</v>
      </c>
      <c r="S29" s="161" t="s">
        <v>982</v>
      </c>
      <c r="T29" s="161" t="s">
        <v>851</v>
      </c>
      <c r="U29" s="161" t="s">
        <v>983</v>
      </c>
    </row>
    <row r="30" spans="1:21" x14ac:dyDescent="0.25">
      <c r="A30" t="s">
        <v>64</v>
      </c>
      <c r="B30" t="s">
        <v>91</v>
      </c>
      <c r="C30" t="s">
        <v>36</v>
      </c>
      <c r="D30" t="s">
        <v>149</v>
      </c>
      <c r="E30" t="s">
        <v>2</v>
      </c>
      <c r="F30" t="s">
        <v>438</v>
      </c>
      <c r="G30" t="s">
        <v>444</v>
      </c>
      <c r="H30" t="s">
        <v>2</v>
      </c>
      <c r="I30">
        <v>21301</v>
      </c>
      <c r="J30" t="s">
        <v>984</v>
      </c>
      <c r="K30" t="s">
        <v>29</v>
      </c>
      <c r="L30" t="s">
        <v>726</v>
      </c>
      <c r="M30" t="s">
        <v>726</v>
      </c>
      <c r="N30" t="s">
        <v>173</v>
      </c>
      <c r="O30" t="s">
        <v>134</v>
      </c>
      <c r="P30" s="161">
        <v>22004867</v>
      </c>
      <c r="Q30" s="161" t="s">
        <v>985</v>
      </c>
      <c r="R30" s="161" t="s">
        <v>852</v>
      </c>
      <c r="S30" s="161" t="s">
        <v>986</v>
      </c>
      <c r="T30" s="161" t="s">
        <v>853</v>
      </c>
      <c r="U30" s="161" t="s">
        <v>987</v>
      </c>
    </row>
  </sheetData>
  <sheetProtection algorithmName="SHA-512" hashValue="BNmWva7S6l3SOEu9I/ofjwC9eyts5tOiEtnV6jrN2F+u4dIvuzcz2O3QwqI5jM9A4gYKRLZNdI4Aoy1wt1hgXg==" saltValue="HlSBiBwm548IJ+m1njua3A==" spinCount="100000" sheet="1" objects="1" scenarios="1"/>
  <autoFilter ref="A2:U30" xr:uid="{00000000-0009-0000-0000-000001000000}"/>
  <sortState xmlns:xlrd2="http://schemas.microsoft.com/office/spreadsheetml/2017/richdata2" ref="A3:U31">
    <sortCondition ref="A3:A3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E92"/>
  <sheetViews>
    <sheetView showGridLines="0" tabSelected="1" zoomScale="95" zoomScaleNormal="95" workbookViewId="0"/>
  </sheetViews>
  <sheetFormatPr baseColWidth="10" defaultColWidth="11.42578125" defaultRowHeight="15" x14ac:dyDescent="0.25"/>
  <cols>
    <col min="1" max="1" width="6.7109375" style="13" customWidth="1"/>
    <col min="2" max="2" width="43.140625" style="15" customWidth="1"/>
    <col min="3" max="3" width="63.85546875" style="15" customWidth="1"/>
    <col min="4" max="4" width="2.85546875" style="15" customWidth="1"/>
    <col min="5" max="5" width="45" style="15" customWidth="1"/>
    <col min="6" max="16384" width="11.42578125" style="14"/>
  </cols>
  <sheetData>
    <row r="1" spans="1:5" x14ac:dyDescent="0.25">
      <c r="A1" s="17">
        <v>1</v>
      </c>
    </row>
    <row r="2" spans="1:5" ht="34.5" customHeight="1" x14ac:dyDescent="0.5">
      <c r="A2" s="17">
        <v>2</v>
      </c>
      <c r="B2" s="234" t="s">
        <v>880</v>
      </c>
      <c r="C2" s="234"/>
      <c r="D2" s="234"/>
      <c r="E2" s="234"/>
    </row>
    <row r="3" spans="1:5" ht="31.5" customHeight="1" x14ac:dyDescent="0.25">
      <c r="A3" s="17">
        <v>3</v>
      </c>
      <c r="B3" s="235" t="s">
        <v>882</v>
      </c>
      <c r="C3" s="235"/>
      <c r="D3" s="235"/>
      <c r="E3" s="235"/>
    </row>
    <row r="4" spans="1:5" ht="31.5" customHeight="1" x14ac:dyDescent="0.25">
      <c r="A4" s="17">
        <v>4</v>
      </c>
      <c r="B4" s="235" t="s">
        <v>883</v>
      </c>
      <c r="C4" s="235"/>
      <c r="D4" s="235"/>
      <c r="E4" s="235"/>
    </row>
    <row r="5" spans="1:5" ht="14.25" customHeight="1" x14ac:dyDescent="0.25">
      <c r="A5" s="17">
        <v>5</v>
      </c>
      <c r="D5" s="16"/>
      <c r="E5" s="236" t="s">
        <v>881</v>
      </c>
    </row>
    <row r="6" spans="1:5" ht="21.75" customHeight="1" x14ac:dyDescent="0.25">
      <c r="A6" s="17">
        <v>6</v>
      </c>
      <c r="B6" s="18" t="s">
        <v>24</v>
      </c>
      <c r="C6" s="149"/>
      <c r="D6" s="19"/>
      <c r="E6" s="237"/>
    </row>
    <row r="7" spans="1:5" ht="21.75" customHeight="1" x14ac:dyDescent="0.25">
      <c r="A7" s="17">
        <v>7</v>
      </c>
      <c r="B7" s="18" t="s">
        <v>27</v>
      </c>
      <c r="C7" s="150" t="str">
        <f>IFERROR(VLOOKUP(C6,datos,3,0),"")</f>
        <v/>
      </c>
      <c r="D7" s="19"/>
      <c r="E7" s="223" t="str">
        <f>CONCATENATE("2.",C8,"-",C6,"-",C7)</f>
        <v>2.--</v>
      </c>
    </row>
    <row r="8" spans="1:5" ht="21.75" customHeight="1" x14ac:dyDescent="0.25">
      <c r="A8" s="17">
        <v>8</v>
      </c>
      <c r="B8" s="18" t="s">
        <v>1</v>
      </c>
      <c r="C8" s="20" t="str">
        <f>IFERROR(VLOOKUP(C6,datos,2,0),"")</f>
        <v/>
      </c>
      <c r="D8" s="19"/>
      <c r="E8" s="224"/>
    </row>
    <row r="9" spans="1:5" ht="21" customHeight="1" x14ac:dyDescent="0.25">
      <c r="A9" s="17">
        <v>9</v>
      </c>
      <c r="B9" s="18"/>
      <c r="D9" s="19"/>
      <c r="E9" s="21"/>
    </row>
    <row r="10" spans="1:5" ht="21" customHeight="1" x14ac:dyDescent="0.25">
      <c r="A10" s="17">
        <v>10</v>
      </c>
      <c r="B10" s="18" t="s">
        <v>858</v>
      </c>
      <c r="C10" s="151" t="str">
        <f>IFERROR(VLOOKUP($C$6,datos,16,0),"")</f>
        <v/>
      </c>
      <c r="D10" s="22"/>
    </row>
    <row r="11" spans="1:5" ht="21" customHeight="1" x14ac:dyDescent="0.25">
      <c r="A11" s="17">
        <v>11</v>
      </c>
      <c r="B11" s="18" t="s">
        <v>859</v>
      </c>
      <c r="C11" s="151" t="str">
        <f>IFERROR(VLOOKUP($C$6,datos,17,0),"")</f>
        <v/>
      </c>
      <c r="D11" s="22"/>
    </row>
    <row r="12" spans="1:5" ht="21" customHeight="1" x14ac:dyDescent="0.25">
      <c r="A12" s="17">
        <v>12</v>
      </c>
      <c r="B12" s="18"/>
      <c r="C12" s="23"/>
      <c r="D12" s="22"/>
      <c r="E12" s="24" t="s">
        <v>860</v>
      </c>
    </row>
    <row r="13" spans="1:5" ht="21" customHeight="1" x14ac:dyDescent="0.25">
      <c r="A13" s="17">
        <v>13</v>
      </c>
      <c r="B13" s="18" t="s">
        <v>861</v>
      </c>
      <c r="C13" s="152" t="str">
        <f>IFERROR(VLOOKUP(C14,prov,2,0),"")</f>
        <v/>
      </c>
      <c r="D13" s="25"/>
    </row>
    <row r="14" spans="1:5" ht="21" customHeight="1" x14ac:dyDescent="0.25">
      <c r="A14" s="17">
        <v>14</v>
      </c>
      <c r="B14" s="18" t="s">
        <v>175</v>
      </c>
      <c r="C14" s="26" t="str">
        <f>IFERROR(VLOOKUP($C$6,datos,9,0),"")</f>
        <v/>
      </c>
      <c r="D14" s="25"/>
    </row>
    <row r="15" spans="1:5" ht="21" customHeight="1" x14ac:dyDescent="0.25">
      <c r="A15" s="17">
        <v>15</v>
      </c>
      <c r="B15" s="27" t="s">
        <v>862</v>
      </c>
      <c r="C15" s="153" t="str">
        <f>IFERROR(VLOOKUP($C$6,datos,15,0),"")</f>
        <v/>
      </c>
      <c r="D15" s="28"/>
    </row>
    <row r="16" spans="1:5" ht="21" customHeight="1" x14ac:dyDescent="0.25">
      <c r="A16" s="17">
        <v>16</v>
      </c>
      <c r="B16" s="27" t="s">
        <v>23</v>
      </c>
      <c r="C16" s="153" t="str">
        <f>IFERROR(VLOOKUP($C$6,datos,4,0),"")</f>
        <v/>
      </c>
      <c r="D16" s="28"/>
    </row>
    <row r="17" spans="1:5" ht="21" customHeight="1" x14ac:dyDescent="0.25">
      <c r="A17" s="17">
        <v>17</v>
      </c>
      <c r="B17" s="27" t="s">
        <v>10</v>
      </c>
      <c r="C17" s="154" t="str">
        <f>IFERROR(VLOOKUP($C$6,datos,5,0),"")</f>
        <v/>
      </c>
      <c r="D17" s="28"/>
      <c r="E17" s="24" t="s">
        <v>863</v>
      </c>
    </row>
    <row r="18" spans="1:5" ht="21" customHeight="1" x14ac:dyDescent="0.25">
      <c r="A18" s="17">
        <v>18</v>
      </c>
      <c r="B18" s="27"/>
      <c r="C18" s="29"/>
      <c r="D18" s="28"/>
      <c r="E18" s="30"/>
    </row>
    <row r="19" spans="1:5" ht="21" customHeight="1" x14ac:dyDescent="0.25">
      <c r="A19" s="17">
        <v>19</v>
      </c>
      <c r="B19" s="18" t="s">
        <v>864</v>
      </c>
      <c r="C19" s="155" t="str">
        <f>IFERROR(VLOOKUP($C$6,datos,18,0),"")</f>
        <v/>
      </c>
      <c r="D19" s="31"/>
    </row>
    <row r="20" spans="1:5" ht="21" customHeight="1" x14ac:dyDescent="0.25">
      <c r="A20" s="17">
        <v>20</v>
      </c>
      <c r="B20" s="18" t="s">
        <v>865</v>
      </c>
      <c r="C20" s="151" t="str">
        <f>IFERROR(VLOOKUP($C$6,datos,19,0),"")</f>
        <v/>
      </c>
      <c r="D20" s="32"/>
    </row>
    <row r="21" spans="1:5" ht="21" customHeight="1" x14ac:dyDescent="0.25">
      <c r="A21" s="17">
        <v>21</v>
      </c>
      <c r="B21" s="18" t="s">
        <v>866</v>
      </c>
      <c r="C21" s="155" t="str">
        <f>IFERROR(VLOOKUP($C$6,datos,20,0),"")</f>
        <v/>
      </c>
      <c r="D21" s="28"/>
    </row>
    <row r="22" spans="1:5" ht="21" customHeight="1" x14ac:dyDescent="0.25">
      <c r="A22" s="17">
        <v>22</v>
      </c>
      <c r="B22" s="18" t="s">
        <v>867</v>
      </c>
      <c r="C22" s="151" t="str">
        <f>IFERROR(VLOOKUP($C$6,datos,21,0),"")</f>
        <v/>
      </c>
      <c r="E22" s="24" t="s">
        <v>868</v>
      </c>
    </row>
    <row r="23" spans="1:5" ht="17.25" customHeight="1" x14ac:dyDescent="0.25">
      <c r="B23" s="33"/>
    </row>
    <row r="24" spans="1:5" ht="17.25" customHeight="1" x14ac:dyDescent="0.25">
      <c r="C24" s="225" t="s">
        <v>872</v>
      </c>
      <c r="D24" s="226"/>
      <c r="E24" s="227"/>
    </row>
    <row r="25" spans="1:5" ht="17.25" customHeight="1" x14ac:dyDescent="0.25">
      <c r="C25" s="228"/>
      <c r="D25" s="229"/>
      <c r="E25" s="230"/>
    </row>
    <row r="26" spans="1:5" ht="15.75" customHeight="1" x14ac:dyDescent="0.25">
      <c r="C26" s="228"/>
      <c r="D26" s="229"/>
      <c r="E26" s="230"/>
    </row>
    <row r="27" spans="1:5" ht="15.75" customHeight="1" x14ac:dyDescent="0.25">
      <c r="C27" s="231"/>
      <c r="D27" s="232"/>
      <c r="E27" s="233"/>
    </row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87" ht="1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5" customHeight="1" x14ac:dyDescent="0.25"/>
  </sheetData>
  <sheetProtection algorithmName="SHA-512" hashValue="NwP3Qdf0KD0Efn9H1pSYDHHvYFsdEF426c2urKoijl9ubCnh1eCJhkJwIBL/HX4n1fvqXNMgqfVSvo+kmOxEnA==" saltValue="ZGLpKJB6AwY4XFBm9oxLSw==" spinCount="100000" sheet="1" objects="1" scenarios="1"/>
  <mergeCells count="6">
    <mergeCell ref="E7:E8"/>
    <mergeCell ref="C24:E27"/>
    <mergeCell ref="B2:E2"/>
    <mergeCell ref="B3:E3"/>
    <mergeCell ref="E5:E6"/>
    <mergeCell ref="B4:E4"/>
  </mergeCells>
  <conditionalFormatting sqref="C7">
    <cfRule type="cellIs" dxfId="19" priority="8" operator="equal">
      <formula>#N/A</formula>
    </cfRule>
  </conditionalFormatting>
  <conditionalFormatting sqref="C19:C22">
    <cfRule type="cellIs" dxfId="18" priority="1" operator="equal">
      <formula>#N/A</formula>
    </cfRule>
  </conditionalFormatting>
  <conditionalFormatting sqref="C10:D18">
    <cfRule type="cellIs" dxfId="17" priority="4" operator="equal">
      <formula>#N/A</formula>
    </cfRule>
  </conditionalFormatting>
  <dataValidations count="1">
    <dataValidation allowBlank="1" showInputMessage="1" showErrorMessage="1" prompt="Digite únicamente los últimos 4 dígitos del Código Presupuestario." sqref="C6" xr:uid="{00000000-0002-0000-0200-000000000000}"/>
  </dataValidations>
  <printOptions horizontalCentered="1"/>
  <pageMargins left="0.39370078740157483" right="0.39370078740157483" top="1" bottom="0.39370078740157483" header="0.31496062992125984" footer="0.15748031496062992"/>
  <pageSetup scale="84" orientation="landscape" r:id="rId1"/>
  <headerFooter>
    <oddHeader>&amp;L&amp;G</oddHeader>
    <oddFooter>&amp;R&amp;"Carlito,Negrita"&amp;10CAIPAD&amp;"Carlito,Normal", 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Z19"/>
  <sheetViews>
    <sheetView showGridLines="0" zoomScale="95" zoomScaleNormal="95" workbookViewId="0"/>
  </sheetViews>
  <sheetFormatPr baseColWidth="10" defaultColWidth="11.42578125" defaultRowHeight="15" x14ac:dyDescent="0.25"/>
  <cols>
    <col min="1" max="1" width="7" style="13" customWidth="1"/>
    <col min="2" max="2" width="45.5703125" style="14" customWidth="1"/>
    <col min="3" max="11" width="11" style="14" customWidth="1"/>
    <col min="12" max="16384" width="11.42578125" style="14"/>
  </cols>
  <sheetData>
    <row r="1" spans="1:26" ht="18.75" x14ac:dyDescent="0.3">
      <c r="A1" s="17">
        <v>1</v>
      </c>
      <c r="B1" s="82" t="s">
        <v>177</v>
      </c>
      <c r="C1" s="118"/>
      <c r="D1" s="118"/>
      <c r="E1" s="118"/>
      <c r="F1" s="118"/>
    </row>
    <row r="2" spans="1:26" ht="18.75" x14ac:dyDescent="0.3">
      <c r="A2" s="17">
        <v>2</v>
      </c>
      <c r="B2" s="82" t="s">
        <v>142</v>
      </c>
      <c r="C2" s="118"/>
      <c r="D2" s="118"/>
      <c r="E2" s="118"/>
      <c r="F2" s="118"/>
      <c r="G2" s="118"/>
      <c r="H2" s="119"/>
      <c r="I2" s="118"/>
      <c r="J2" s="118"/>
      <c r="K2" s="118"/>
    </row>
    <row r="3" spans="1:26" ht="19.5" thickBot="1" x14ac:dyDescent="0.35">
      <c r="A3" s="17">
        <v>3</v>
      </c>
      <c r="B3" s="208" t="s">
        <v>994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</row>
    <row r="4" spans="1:26" ht="22.5" customHeight="1" thickTop="1" x14ac:dyDescent="0.25">
      <c r="A4" s="17">
        <v>4</v>
      </c>
      <c r="B4" s="247" t="s">
        <v>870</v>
      </c>
      <c r="C4" s="249" t="s">
        <v>0</v>
      </c>
      <c r="D4" s="250"/>
      <c r="E4" s="250"/>
      <c r="F4" s="251" t="s">
        <v>41</v>
      </c>
      <c r="G4" s="250"/>
      <c r="H4" s="252"/>
      <c r="I4" s="250" t="s">
        <v>42</v>
      </c>
      <c r="J4" s="250"/>
      <c r="K4" s="250"/>
    </row>
    <row r="5" spans="1:26" ht="27" customHeight="1" thickBot="1" x14ac:dyDescent="0.3">
      <c r="A5" s="17">
        <v>5</v>
      </c>
      <c r="B5" s="248"/>
      <c r="C5" s="120" t="s">
        <v>0</v>
      </c>
      <c r="D5" s="121" t="s">
        <v>25</v>
      </c>
      <c r="E5" s="122" t="s">
        <v>26</v>
      </c>
      <c r="F5" s="123" t="s">
        <v>0</v>
      </c>
      <c r="G5" s="124" t="s">
        <v>25</v>
      </c>
      <c r="H5" s="125" t="s">
        <v>26</v>
      </c>
      <c r="I5" s="124" t="s">
        <v>0</v>
      </c>
      <c r="J5" s="126" t="s">
        <v>25</v>
      </c>
      <c r="K5" s="127" t="s">
        <v>26</v>
      </c>
    </row>
    <row r="6" spans="1:26" ht="24.75" customHeight="1" thickTop="1" thickBot="1" x14ac:dyDescent="0.3">
      <c r="A6" s="17">
        <v>6</v>
      </c>
      <c r="B6" s="128" t="s">
        <v>988</v>
      </c>
      <c r="C6" s="129">
        <f>+D6+E6</f>
        <v>0</v>
      </c>
      <c r="D6" s="130">
        <f>+G6+J6</f>
        <v>0</v>
      </c>
      <c r="E6" s="131">
        <f>+H6+K6</f>
        <v>0</v>
      </c>
      <c r="F6" s="132">
        <f>+G6+H6</f>
        <v>0</v>
      </c>
      <c r="G6" s="197"/>
      <c r="H6" s="198"/>
      <c r="I6" s="131">
        <f>+J6+K6</f>
        <v>0</v>
      </c>
      <c r="J6" s="197"/>
      <c r="K6" s="203"/>
    </row>
    <row r="7" spans="1:26" ht="26.25" customHeight="1" x14ac:dyDescent="0.25">
      <c r="A7" s="17">
        <v>7</v>
      </c>
      <c r="B7" s="133" t="s">
        <v>989</v>
      </c>
      <c r="C7" s="134">
        <f>D7+E7</f>
        <v>0</v>
      </c>
      <c r="D7" s="135">
        <f>G7+J7</f>
        <v>0</v>
      </c>
      <c r="E7" s="136">
        <f>+H7+K7</f>
        <v>0</v>
      </c>
      <c r="F7" s="87">
        <f>+G7+H7</f>
        <v>0</v>
      </c>
      <c r="G7" s="199"/>
      <c r="H7" s="200"/>
      <c r="I7" s="137">
        <f>+J7+K7</f>
        <v>0</v>
      </c>
      <c r="J7" s="199"/>
      <c r="K7" s="204"/>
    </row>
    <row r="8" spans="1:26" ht="26.25" customHeight="1" x14ac:dyDescent="0.25">
      <c r="A8" s="17">
        <v>8</v>
      </c>
      <c r="B8" s="138" t="s">
        <v>990</v>
      </c>
      <c r="C8" s="91">
        <f t="shared" ref="C8" si="0">D8+E8</f>
        <v>0</v>
      </c>
      <c r="D8" s="139">
        <f>G8+J8</f>
        <v>0</v>
      </c>
      <c r="E8" s="140">
        <f>+H8+K8</f>
        <v>0</v>
      </c>
      <c r="F8" s="98">
        <f t="shared" ref="F8" si="1">+G8+H8</f>
        <v>0</v>
      </c>
      <c r="G8" s="201"/>
      <c r="H8" s="202"/>
      <c r="I8" s="140">
        <f t="shared" ref="I8" si="2">+J8+K8</f>
        <v>0</v>
      </c>
      <c r="J8" s="201"/>
      <c r="K8" s="205"/>
    </row>
    <row r="9" spans="1:26" ht="26.25" customHeight="1" x14ac:dyDescent="0.25">
      <c r="A9" s="17">
        <v>9</v>
      </c>
      <c r="B9" s="138" t="s">
        <v>991</v>
      </c>
      <c r="C9" s="91">
        <f t="shared" ref="C9" si="3">D9+E9</f>
        <v>0</v>
      </c>
      <c r="D9" s="139">
        <f>G9+J9</f>
        <v>0</v>
      </c>
      <c r="E9" s="140">
        <f>+H9+K9</f>
        <v>0</v>
      </c>
      <c r="F9" s="98">
        <f t="shared" ref="F9" si="4">+G9+H9</f>
        <v>0</v>
      </c>
      <c r="G9" s="201"/>
      <c r="H9" s="202"/>
      <c r="I9" s="140">
        <f t="shared" ref="I9" si="5">+J9+K9</f>
        <v>0</v>
      </c>
      <c r="J9" s="201"/>
      <c r="K9" s="205"/>
    </row>
    <row r="10" spans="1:26" ht="26.25" customHeight="1" x14ac:dyDescent="0.25">
      <c r="A10" s="17">
        <v>10</v>
      </c>
      <c r="B10" s="138" t="s">
        <v>879</v>
      </c>
      <c r="C10" s="91">
        <f t="shared" ref="C10" si="6">D10+E10</f>
        <v>0</v>
      </c>
      <c r="D10" s="139">
        <f>G10+J10</f>
        <v>0</v>
      </c>
      <c r="E10" s="140">
        <f>+H10+K10</f>
        <v>0</v>
      </c>
      <c r="F10" s="98">
        <f t="shared" ref="F10" si="7">+G10+H10</f>
        <v>0</v>
      </c>
      <c r="G10" s="201"/>
      <c r="H10" s="202"/>
      <c r="I10" s="140">
        <f t="shared" ref="I10" si="8">+J10+K10</f>
        <v>0</v>
      </c>
      <c r="J10" s="201"/>
      <c r="K10" s="205"/>
    </row>
    <row r="11" spans="1:26" ht="26.25" customHeight="1" x14ac:dyDescent="0.25">
      <c r="A11" s="17">
        <v>11</v>
      </c>
      <c r="B11" s="138" t="s">
        <v>992</v>
      </c>
      <c r="C11" s="91">
        <f t="shared" ref="C11" si="9">D11+E11</f>
        <v>0</v>
      </c>
      <c r="D11" s="139">
        <f>G11+J11</f>
        <v>0</v>
      </c>
      <c r="E11" s="140">
        <f>+H11+K11</f>
        <v>0</v>
      </c>
      <c r="F11" s="98">
        <f t="shared" ref="F11" si="10">+G11+H11</f>
        <v>0</v>
      </c>
      <c r="G11" s="201"/>
      <c r="H11" s="202"/>
      <c r="I11" s="140">
        <f t="shared" ref="I11" si="11">+J11+K11</f>
        <v>0</v>
      </c>
      <c r="J11" s="201"/>
      <c r="K11" s="205"/>
    </row>
    <row r="12" spans="1:26" ht="24.75" customHeight="1" thickBot="1" x14ac:dyDescent="0.3">
      <c r="A12" s="17">
        <v>12</v>
      </c>
      <c r="B12" s="141" t="s">
        <v>993</v>
      </c>
      <c r="C12" s="142">
        <f>+D12+E12</f>
        <v>0</v>
      </c>
      <c r="D12" s="143">
        <f>((D6+D7+D8)-(D9+D10+D11))</f>
        <v>0</v>
      </c>
      <c r="E12" s="144">
        <f>((E6+E7+E8)-(E9+E10+E11))</f>
        <v>0</v>
      </c>
      <c r="F12" s="145">
        <f>+G12+H12</f>
        <v>0</v>
      </c>
      <c r="G12" s="143">
        <f>((G6+G7+G8)-(G9+G10+G11))</f>
        <v>0</v>
      </c>
      <c r="H12" s="146">
        <f>((H6+H7+H8)-(H9+H10+H11))</f>
        <v>0</v>
      </c>
      <c r="I12" s="144">
        <f>+J12+K12</f>
        <v>0</v>
      </c>
      <c r="J12" s="143">
        <f>((J6+J7+J8)-(J9+J10+J11))</f>
        <v>0</v>
      </c>
      <c r="K12" s="144">
        <f>((K6+K7+K8)-(K9+K10+K11))</f>
        <v>0</v>
      </c>
    </row>
    <row r="13" spans="1:26" ht="16.5" thickTop="1" x14ac:dyDescent="0.25">
      <c r="A13" s="17">
        <v>13</v>
      </c>
      <c r="B13" s="85"/>
      <c r="C13" s="137"/>
      <c r="D13" s="137"/>
      <c r="E13" s="137"/>
      <c r="F13" s="137"/>
      <c r="G13" s="137"/>
      <c r="H13" s="137"/>
      <c r="I13" s="137"/>
      <c r="J13" s="137"/>
      <c r="K13" s="137"/>
    </row>
    <row r="14" spans="1:26" ht="15.75" x14ac:dyDescent="0.25">
      <c r="A14" s="17">
        <v>14</v>
      </c>
      <c r="B14" s="147" t="s">
        <v>133</v>
      </c>
    </row>
    <row r="15" spans="1:26" ht="21" customHeight="1" x14ac:dyDescent="0.25">
      <c r="A15" s="17">
        <v>15</v>
      </c>
      <c r="B15" s="238"/>
      <c r="C15" s="239"/>
      <c r="D15" s="239"/>
      <c r="E15" s="239"/>
      <c r="F15" s="239"/>
      <c r="G15" s="239"/>
      <c r="H15" s="239"/>
      <c r="I15" s="239"/>
      <c r="J15" s="239"/>
      <c r="K15" s="240"/>
    </row>
    <row r="16" spans="1:26" ht="21" customHeight="1" x14ac:dyDescent="0.25">
      <c r="B16" s="241"/>
      <c r="C16" s="242"/>
      <c r="D16" s="242"/>
      <c r="E16" s="242"/>
      <c r="F16" s="242"/>
      <c r="G16" s="242"/>
      <c r="H16" s="242"/>
      <c r="I16" s="242"/>
      <c r="J16" s="242"/>
      <c r="K16" s="243"/>
    </row>
    <row r="17" spans="2:11" ht="21" customHeight="1" x14ac:dyDescent="0.25">
      <c r="B17" s="241"/>
      <c r="C17" s="242"/>
      <c r="D17" s="242"/>
      <c r="E17" s="242"/>
      <c r="F17" s="242"/>
      <c r="G17" s="242"/>
      <c r="H17" s="242"/>
      <c r="I17" s="242"/>
      <c r="J17" s="242"/>
      <c r="K17" s="243"/>
    </row>
    <row r="18" spans="2:11" ht="21" customHeight="1" x14ac:dyDescent="0.25">
      <c r="B18" s="241"/>
      <c r="C18" s="242"/>
      <c r="D18" s="242"/>
      <c r="E18" s="242"/>
      <c r="F18" s="242"/>
      <c r="G18" s="242"/>
      <c r="H18" s="242"/>
      <c r="I18" s="242"/>
      <c r="J18" s="242"/>
      <c r="K18" s="243"/>
    </row>
    <row r="19" spans="2:11" ht="21" customHeight="1" x14ac:dyDescent="0.25">
      <c r="B19" s="244"/>
      <c r="C19" s="245"/>
      <c r="D19" s="245"/>
      <c r="E19" s="245"/>
      <c r="F19" s="245"/>
      <c r="G19" s="245"/>
      <c r="H19" s="245"/>
      <c r="I19" s="245"/>
      <c r="J19" s="245"/>
      <c r="K19" s="246"/>
    </row>
  </sheetData>
  <sheetProtection algorithmName="SHA-512" hashValue="tUHmiPUe/kdQcg9rpyas/o3S8Kt6TEbTeLEFjLyrW4Gx2Tq/iQApMfz7/c41tHxQk4EEC9hy7sCm0ZvxyFTPvA==" saltValue="MHJ5aJR8aEOui+BPyAvzAA==" spinCount="100000" sheet="1" objects="1" scenarios="1"/>
  <mergeCells count="5">
    <mergeCell ref="B15:K19"/>
    <mergeCell ref="B4:B5"/>
    <mergeCell ref="C4:E4"/>
    <mergeCell ref="F4:H4"/>
    <mergeCell ref="I4:K4"/>
  </mergeCells>
  <conditionalFormatting sqref="C6:F11 I6:I11 C12:K13">
    <cfRule type="cellIs" dxfId="16" priority="17" operator="equal">
      <formula>0</formula>
    </cfRule>
  </conditionalFormatting>
  <printOptions horizontalCentered="1"/>
  <pageMargins left="0.39370078740157483" right="0.39370078740157483" top="0.59055118110236227" bottom="0.39370078740157483" header="0.31496062992125984" footer="0.15748031496062992"/>
  <pageSetup scale="90" orientation="landscape" r:id="rId1"/>
  <headerFooter>
    <oddHeader>&amp;L&amp;G</oddHeader>
    <oddFooter>&amp;R&amp;"Carlito,Negrita"&amp;10CAIPAD&amp;"Carlito,Normal",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Z40"/>
  <sheetViews>
    <sheetView showGridLines="0" zoomScale="95" zoomScaleNormal="95" workbookViewId="0"/>
  </sheetViews>
  <sheetFormatPr baseColWidth="10" defaultColWidth="11.42578125" defaultRowHeight="15" x14ac:dyDescent="0.25"/>
  <cols>
    <col min="1" max="1" width="8.85546875" style="13" customWidth="1"/>
    <col min="2" max="2" width="58.28515625" style="14" customWidth="1"/>
    <col min="3" max="5" width="16.5703125" style="14" customWidth="1"/>
    <col min="6" max="16384" width="11.42578125" style="14"/>
  </cols>
  <sheetData>
    <row r="1" spans="1:26" ht="18.75" customHeight="1" x14ac:dyDescent="0.3">
      <c r="A1" s="17">
        <v>1</v>
      </c>
      <c r="B1" s="82" t="s">
        <v>176</v>
      </c>
    </row>
    <row r="2" spans="1:26" ht="18.75" x14ac:dyDescent="0.3">
      <c r="A2" s="17">
        <v>2</v>
      </c>
      <c r="B2" s="82" t="s">
        <v>180</v>
      </c>
      <c r="C2" s="209"/>
      <c r="D2" s="209"/>
      <c r="E2" s="209"/>
    </row>
    <row r="3" spans="1:26" ht="19.5" thickBot="1" x14ac:dyDescent="0.35">
      <c r="A3" s="17">
        <v>3</v>
      </c>
      <c r="B3" s="208" t="s">
        <v>994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</row>
    <row r="4" spans="1:26" ht="30.75" customHeight="1" thickTop="1" thickBot="1" x14ac:dyDescent="0.3">
      <c r="A4" s="17">
        <v>4</v>
      </c>
      <c r="B4" s="83" t="s">
        <v>49</v>
      </c>
      <c r="C4" s="84" t="s">
        <v>0</v>
      </c>
      <c r="D4" s="217" t="s">
        <v>41</v>
      </c>
      <c r="E4" s="218" t="s">
        <v>42</v>
      </c>
    </row>
    <row r="5" spans="1:26" ht="21.75" customHeight="1" thickTop="1" x14ac:dyDescent="0.25">
      <c r="A5" s="17">
        <v>5</v>
      </c>
      <c r="B5" s="85" t="s">
        <v>181</v>
      </c>
      <c r="C5" s="86">
        <f>SUM(C6:C9)</f>
        <v>0</v>
      </c>
      <c r="D5" s="87">
        <f>SUM(D6:D9)</f>
        <v>0</v>
      </c>
      <c r="E5" s="88">
        <f t="shared" ref="E5" si="0">SUM(E6:E9)</f>
        <v>0</v>
      </c>
      <c r="F5" s="89"/>
      <c r="G5" s="89"/>
      <c r="H5" s="89"/>
    </row>
    <row r="6" spans="1:26" ht="21.75" customHeight="1" x14ac:dyDescent="0.25">
      <c r="A6" s="17">
        <v>6</v>
      </c>
      <c r="B6" s="90" t="s">
        <v>51</v>
      </c>
      <c r="C6" s="91">
        <f t="shared" ref="C6:C28" si="1">SUM(D6:E6)</f>
        <v>0</v>
      </c>
      <c r="D6" s="171"/>
      <c r="E6" s="172"/>
    </row>
    <row r="7" spans="1:26" ht="21.75" customHeight="1" x14ac:dyDescent="0.25">
      <c r="A7" s="17">
        <v>7</v>
      </c>
      <c r="B7" s="90" t="s">
        <v>182</v>
      </c>
      <c r="C7" s="91">
        <f t="shared" si="1"/>
        <v>0</v>
      </c>
      <c r="D7" s="171"/>
      <c r="E7" s="172"/>
    </row>
    <row r="8" spans="1:26" ht="21.75" customHeight="1" x14ac:dyDescent="0.25">
      <c r="A8" s="17">
        <v>8</v>
      </c>
      <c r="B8" s="92" t="s">
        <v>216</v>
      </c>
      <c r="C8" s="91">
        <f t="shared" ref="C8" si="2">SUM(D8:E8)</f>
        <v>0</v>
      </c>
      <c r="D8" s="171"/>
      <c r="E8" s="172"/>
    </row>
    <row r="9" spans="1:26" ht="21.75" customHeight="1" x14ac:dyDescent="0.25">
      <c r="A9" s="17">
        <v>9</v>
      </c>
      <c r="B9" s="92" t="s">
        <v>183</v>
      </c>
      <c r="C9" s="93">
        <f t="shared" si="1"/>
        <v>0</v>
      </c>
      <c r="D9" s="167"/>
      <c r="E9" s="168"/>
    </row>
    <row r="10" spans="1:26" ht="21.75" customHeight="1" x14ac:dyDescent="0.25">
      <c r="A10" s="17">
        <v>10</v>
      </c>
      <c r="B10" s="85" t="s">
        <v>184</v>
      </c>
      <c r="C10" s="94">
        <f>SUM(C11:C16)</f>
        <v>0</v>
      </c>
      <c r="D10" s="95">
        <f>SUM(D11:D16)</f>
        <v>0</v>
      </c>
      <c r="E10" s="96">
        <f>SUM(E11:E16)</f>
        <v>0</v>
      </c>
    </row>
    <row r="11" spans="1:26" ht="21.75" customHeight="1" x14ac:dyDescent="0.25">
      <c r="A11" s="17">
        <v>11</v>
      </c>
      <c r="B11" s="90" t="s">
        <v>185</v>
      </c>
      <c r="C11" s="91">
        <f t="shared" si="1"/>
        <v>0</v>
      </c>
      <c r="D11" s="171"/>
      <c r="E11" s="172"/>
    </row>
    <row r="12" spans="1:26" ht="21.75" customHeight="1" x14ac:dyDescent="0.25">
      <c r="A12" s="17">
        <v>12</v>
      </c>
      <c r="B12" s="90" t="s">
        <v>186</v>
      </c>
      <c r="C12" s="91">
        <f t="shared" si="1"/>
        <v>0</v>
      </c>
      <c r="D12" s="171"/>
      <c r="E12" s="172"/>
    </row>
    <row r="13" spans="1:26" ht="21.75" customHeight="1" x14ac:dyDescent="0.25">
      <c r="A13" s="17">
        <v>13</v>
      </c>
      <c r="B13" s="97" t="s">
        <v>447</v>
      </c>
      <c r="C13" s="91">
        <f t="shared" ref="C13" si="3">SUM(D13:E13)</f>
        <v>0</v>
      </c>
      <c r="D13" s="171"/>
      <c r="E13" s="172"/>
    </row>
    <row r="14" spans="1:26" ht="21.75" customHeight="1" x14ac:dyDescent="0.25">
      <c r="A14" s="17">
        <v>14</v>
      </c>
      <c r="B14" s="90" t="s">
        <v>187</v>
      </c>
      <c r="C14" s="91">
        <f t="shared" si="1"/>
        <v>0</v>
      </c>
      <c r="D14" s="171"/>
      <c r="E14" s="172"/>
    </row>
    <row r="15" spans="1:26" ht="21.75" customHeight="1" x14ac:dyDescent="0.25">
      <c r="A15" s="17">
        <v>15</v>
      </c>
      <c r="B15" s="90" t="s">
        <v>188</v>
      </c>
      <c r="C15" s="91">
        <f t="shared" si="1"/>
        <v>0</v>
      </c>
      <c r="D15" s="171"/>
      <c r="E15" s="172"/>
    </row>
    <row r="16" spans="1:26" ht="21.75" customHeight="1" x14ac:dyDescent="0.25">
      <c r="A16" s="17">
        <v>16</v>
      </c>
      <c r="B16" s="90" t="s">
        <v>189</v>
      </c>
      <c r="C16" s="91">
        <f>SUM(C17:C19)</f>
        <v>0</v>
      </c>
      <c r="D16" s="98">
        <f>SUM(D17:D19)</f>
        <v>0</v>
      </c>
      <c r="E16" s="99">
        <f t="shared" ref="E16" si="4">SUM(E17:E19)</f>
        <v>0</v>
      </c>
    </row>
    <row r="17" spans="1:5" ht="21.75" customHeight="1" x14ac:dyDescent="0.25">
      <c r="A17" s="17">
        <v>17</v>
      </c>
      <c r="B17" s="100" t="s">
        <v>182</v>
      </c>
      <c r="C17" s="101">
        <f t="shared" si="1"/>
        <v>0</v>
      </c>
      <c r="D17" s="169"/>
      <c r="E17" s="170"/>
    </row>
    <row r="18" spans="1:5" ht="21.75" customHeight="1" x14ac:dyDescent="0.25">
      <c r="A18" s="17">
        <v>18</v>
      </c>
      <c r="B18" s="100" t="s">
        <v>190</v>
      </c>
      <c r="C18" s="101">
        <f t="shared" si="1"/>
        <v>0</v>
      </c>
      <c r="D18" s="169"/>
      <c r="E18" s="170"/>
    </row>
    <row r="19" spans="1:5" ht="21.75" customHeight="1" x14ac:dyDescent="0.25">
      <c r="A19" s="17">
        <v>19</v>
      </c>
      <c r="B19" s="102" t="s">
        <v>191</v>
      </c>
      <c r="C19" s="93">
        <f t="shared" si="1"/>
        <v>0</v>
      </c>
      <c r="D19" s="167"/>
      <c r="E19" s="168"/>
    </row>
    <row r="20" spans="1:5" ht="21.75" customHeight="1" x14ac:dyDescent="0.25">
      <c r="A20" s="17">
        <v>20</v>
      </c>
      <c r="B20" s="103" t="s">
        <v>448</v>
      </c>
      <c r="C20" s="104">
        <f>SUM(C21:C25)</f>
        <v>0</v>
      </c>
      <c r="D20" s="105">
        <f>SUM(D21:D25)</f>
        <v>0</v>
      </c>
      <c r="E20" s="106">
        <f>SUM(E21:E25)</f>
        <v>0</v>
      </c>
    </row>
    <row r="21" spans="1:5" ht="21.75" customHeight="1" x14ac:dyDescent="0.25">
      <c r="A21" s="17">
        <v>21</v>
      </c>
      <c r="B21" s="107" t="s">
        <v>730</v>
      </c>
      <c r="C21" s="104">
        <f t="shared" ref="C21:C22" si="5">SUM(D21:E21)</f>
        <v>0</v>
      </c>
      <c r="D21" s="163"/>
      <c r="E21" s="164"/>
    </row>
    <row r="22" spans="1:5" ht="21.75" customHeight="1" x14ac:dyDescent="0.25">
      <c r="A22" s="17">
        <v>22</v>
      </c>
      <c r="B22" s="107" t="s">
        <v>731</v>
      </c>
      <c r="C22" s="104">
        <f t="shared" si="5"/>
        <v>0</v>
      </c>
      <c r="D22" s="163"/>
      <c r="E22" s="164"/>
    </row>
    <row r="23" spans="1:5" ht="21.75" customHeight="1" x14ac:dyDescent="0.25">
      <c r="A23" s="17">
        <v>23</v>
      </c>
      <c r="B23" s="107" t="s">
        <v>869</v>
      </c>
      <c r="C23" s="104">
        <f t="shared" ref="C23" si="6">SUM(D23:E23)</f>
        <v>0</v>
      </c>
      <c r="D23" s="163"/>
      <c r="E23" s="164"/>
    </row>
    <row r="24" spans="1:5" ht="21.75" customHeight="1" x14ac:dyDescent="0.25">
      <c r="A24" s="17">
        <v>24</v>
      </c>
      <c r="B24" s="107" t="s">
        <v>732</v>
      </c>
      <c r="C24" s="104">
        <f t="shared" ref="C24:C25" si="7">SUM(D24:E24)</f>
        <v>0</v>
      </c>
      <c r="D24" s="163"/>
      <c r="E24" s="164"/>
    </row>
    <row r="25" spans="1:5" ht="21.75" customHeight="1" x14ac:dyDescent="0.25">
      <c r="A25" s="17">
        <v>25</v>
      </c>
      <c r="B25" s="108" t="s">
        <v>733</v>
      </c>
      <c r="C25" s="93">
        <f t="shared" si="7"/>
        <v>0</v>
      </c>
      <c r="D25" s="167"/>
      <c r="E25" s="168"/>
    </row>
    <row r="26" spans="1:5" ht="21.75" customHeight="1" x14ac:dyDescent="0.25">
      <c r="A26" s="17">
        <v>26</v>
      </c>
      <c r="B26" s="109" t="s">
        <v>192</v>
      </c>
      <c r="C26" s="94">
        <f>SUM(C27:C28)</f>
        <v>0</v>
      </c>
      <c r="D26" s="95">
        <f>SUM(D27:D28)</f>
        <v>0</v>
      </c>
      <c r="E26" s="96">
        <f t="shared" ref="E26" si="8">SUM(E27:E28)</f>
        <v>0</v>
      </c>
    </row>
    <row r="27" spans="1:5" ht="21.75" customHeight="1" x14ac:dyDescent="0.25">
      <c r="A27" s="17">
        <v>27</v>
      </c>
      <c r="B27" s="110" t="s">
        <v>25</v>
      </c>
      <c r="C27" s="104">
        <f t="shared" si="1"/>
        <v>0</v>
      </c>
      <c r="D27" s="163"/>
      <c r="E27" s="164"/>
    </row>
    <row r="28" spans="1:5" ht="21.75" customHeight="1" thickBot="1" x14ac:dyDescent="0.3">
      <c r="A28" s="17">
        <v>28</v>
      </c>
      <c r="B28" s="111" t="s">
        <v>26</v>
      </c>
      <c r="C28" s="112">
        <f t="shared" si="1"/>
        <v>0</v>
      </c>
      <c r="D28" s="165"/>
      <c r="E28" s="166"/>
    </row>
    <row r="29" spans="1:5" ht="16.5" customHeight="1" thickTop="1" x14ac:dyDescent="0.25">
      <c r="A29" s="17">
        <v>29</v>
      </c>
      <c r="B29" s="113"/>
      <c r="C29" s="89"/>
    </row>
    <row r="30" spans="1:5" x14ac:dyDescent="0.25">
      <c r="A30" s="17">
        <v>30</v>
      </c>
      <c r="B30" s="114" t="s">
        <v>133</v>
      </c>
    </row>
    <row r="31" spans="1:5" ht="21" customHeight="1" x14ac:dyDescent="0.25">
      <c r="A31" s="17">
        <v>31</v>
      </c>
      <c r="B31" s="238"/>
      <c r="C31" s="239"/>
      <c r="D31" s="239"/>
      <c r="E31" s="240"/>
    </row>
    <row r="32" spans="1:5" ht="21" customHeight="1" x14ac:dyDescent="0.25">
      <c r="B32" s="241"/>
      <c r="C32" s="242"/>
      <c r="D32" s="242"/>
      <c r="E32" s="243"/>
    </row>
    <row r="33" spans="2:5" ht="21" customHeight="1" x14ac:dyDescent="0.25">
      <c r="B33" s="241"/>
      <c r="C33" s="242"/>
      <c r="D33" s="242"/>
      <c r="E33" s="243"/>
    </row>
    <row r="34" spans="2:5" ht="21" customHeight="1" x14ac:dyDescent="0.25">
      <c r="B34" s="244"/>
      <c r="C34" s="245"/>
      <c r="D34" s="245"/>
      <c r="E34" s="246"/>
    </row>
    <row r="37" spans="2:5" ht="15.75" x14ac:dyDescent="0.25">
      <c r="B37" s="115"/>
      <c r="C37" s="116"/>
      <c r="D37" s="116"/>
    </row>
    <row r="38" spans="2:5" x14ac:dyDescent="0.25">
      <c r="B38" s="117"/>
    </row>
    <row r="39" spans="2:5" x14ac:dyDescent="0.25">
      <c r="B39" s="117"/>
    </row>
    <row r="40" spans="2:5" x14ac:dyDescent="0.25">
      <c r="B40" s="117"/>
    </row>
  </sheetData>
  <sheetProtection algorithmName="SHA-512" hashValue="YbOhrIBSBf4dHeXabY5+UERcPAT8M9rhYWU+1e/TDQgVU1W5Sl4G3urbhcrl9u90NFmvPJcOHQGl/3yAwlcdQg==" saltValue="9slLMcuwP0BDSpa+BRn2+w==" spinCount="100000" sheet="1" objects="1" scenarios="1"/>
  <mergeCells count="1">
    <mergeCell ref="B31:E34"/>
  </mergeCells>
  <conditionalFormatting sqref="C11:C15">
    <cfRule type="cellIs" dxfId="15" priority="6" operator="equal">
      <formula>0</formula>
    </cfRule>
  </conditionalFormatting>
  <conditionalFormatting sqref="C21:C25">
    <cfRule type="cellIs" dxfId="14" priority="1" operator="equal">
      <formula>0</formula>
    </cfRule>
  </conditionalFormatting>
  <conditionalFormatting sqref="C5:E5 C6:C9 C10:E10 C16:E16 C17:C19 C27:C28">
    <cfRule type="cellIs" dxfId="13" priority="8" operator="equal">
      <formula>0</formula>
    </cfRule>
  </conditionalFormatting>
  <conditionalFormatting sqref="C20:E20">
    <cfRule type="cellIs" dxfId="12" priority="4" operator="equal">
      <formula>0</formula>
    </cfRule>
  </conditionalFormatting>
  <conditionalFormatting sqref="C26:E26">
    <cfRule type="cellIs" dxfId="11" priority="7" operator="equal">
      <formula>0</formula>
    </cfRule>
  </conditionalFormatting>
  <dataValidations count="2">
    <dataValidation type="whole" allowBlank="1" showInputMessage="1" showErrorMessage="1" error="Debe incluir valores mayores a 0." sqref="D5:E5 C27:C28 C21:C25 C11:C15 C17:C19 C5:C9" xr:uid="{00000000-0002-0000-0400-000000000000}">
      <formula1>1</formula1>
      <formula2>10000</formula2>
    </dataValidation>
    <dataValidation type="whole" operator="greaterThanOrEqual" allowBlank="1" showInputMessage="1" showErrorMessage="1" error="Debe incluir valores ENTEROS." sqref="D21:E25 D27:E28 D11:E15 D17:E19 D6:E9" xr:uid="{00000000-0002-0000-0400-000001000000}">
      <formula1>0</formula1>
    </dataValidation>
  </dataValidations>
  <printOptions horizontalCentered="1"/>
  <pageMargins left="0.39370078740157483" right="0.39370078740157483" top="0.59055118110236227" bottom="0.39370078740157483" header="0.31496062992125984" footer="0.15748031496062992"/>
  <pageSetup scale="77" orientation="landscape" r:id="rId1"/>
  <headerFooter>
    <oddHeader>&amp;L&amp;G</oddHeader>
    <oddFooter>&amp;R&amp;"Carlito,Negrita"&amp;10CAIPAD&amp;"Carlito,Normal",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F086-299B-4CB1-8F00-4BE4540C69A1}">
  <sheetPr codeName="Hoja6">
    <pageSetUpPr fitToPage="1"/>
  </sheetPr>
  <dimension ref="A1:Z37"/>
  <sheetViews>
    <sheetView showGridLines="0" zoomScale="95" zoomScaleNormal="95" workbookViewId="0"/>
  </sheetViews>
  <sheetFormatPr baseColWidth="10" defaultColWidth="11.42578125" defaultRowHeight="15" x14ac:dyDescent="0.25"/>
  <cols>
    <col min="1" max="1" width="4.5703125" style="13" customWidth="1"/>
    <col min="2" max="2" width="5.42578125" style="63" customWidth="1"/>
    <col min="3" max="3" width="88.42578125" style="38" customWidth="1"/>
    <col min="4" max="6" width="11.42578125" style="36"/>
    <col min="7" max="7" width="11.7109375" style="14" customWidth="1"/>
    <col min="8" max="16384" width="11.42578125" style="14"/>
  </cols>
  <sheetData>
    <row r="1" spans="1:26" ht="19.5" customHeight="1" x14ac:dyDescent="0.3">
      <c r="A1" s="17">
        <v>1</v>
      </c>
      <c r="B1" s="34" t="s">
        <v>997</v>
      </c>
      <c r="C1" s="35"/>
      <c r="D1" s="35"/>
      <c r="E1" s="148"/>
      <c r="F1" s="148"/>
      <c r="G1" s="148"/>
      <c r="H1" s="148"/>
    </row>
    <row r="2" spans="1:26" ht="19.5" customHeight="1" x14ac:dyDescent="0.3">
      <c r="A2" s="17">
        <v>2</v>
      </c>
      <c r="B2" s="34" t="s">
        <v>999</v>
      </c>
      <c r="C2" s="37"/>
      <c r="D2" s="37"/>
      <c r="E2" s="148"/>
      <c r="F2" s="148"/>
      <c r="G2" s="73" t="s">
        <v>194</v>
      </c>
      <c r="H2" s="148"/>
    </row>
    <row r="3" spans="1:26" ht="18.75" x14ac:dyDescent="0.3">
      <c r="A3" s="17">
        <v>3</v>
      </c>
      <c r="B3" s="208" t="s">
        <v>994</v>
      </c>
      <c r="C3" s="162"/>
      <c r="D3" s="162"/>
      <c r="E3" s="175"/>
      <c r="F3" s="175"/>
      <c r="G3" s="13" t="s">
        <v>871</v>
      </c>
      <c r="H3" s="175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</row>
    <row r="4" spans="1:26" ht="11.25" customHeight="1" x14ac:dyDescent="0.3">
      <c r="A4" s="17">
        <v>4</v>
      </c>
      <c r="B4" s="74"/>
      <c r="C4" s="61"/>
      <c r="D4" s="61"/>
      <c r="E4" s="176"/>
      <c r="F4" s="148"/>
      <c r="H4" s="148"/>
    </row>
    <row r="5" spans="1:26" ht="18.600000000000001" customHeight="1" x14ac:dyDescent="0.3">
      <c r="A5" s="17">
        <v>5</v>
      </c>
      <c r="B5" s="59" t="s">
        <v>195</v>
      </c>
      <c r="C5" s="60"/>
      <c r="D5" s="61"/>
      <c r="E5" s="177"/>
      <c r="F5" s="148"/>
      <c r="G5" s="148"/>
      <c r="H5" s="148"/>
    </row>
    <row r="6" spans="1:26" ht="31.15" customHeight="1" x14ac:dyDescent="0.25">
      <c r="A6" s="17">
        <v>6</v>
      </c>
      <c r="B6" s="62" t="s">
        <v>43</v>
      </c>
      <c r="C6" s="220" t="s">
        <v>744</v>
      </c>
      <c r="D6" s="174"/>
      <c r="E6" s="148"/>
      <c r="F6" s="148"/>
      <c r="G6" s="148"/>
      <c r="H6" s="148"/>
    </row>
    <row r="7" spans="1:26" ht="18" customHeight="1" x14ac:dyDescent="0.25">
      <c r="A7" s="17">
        <v>7</v>
      </c>
      <c r="B7" s="62" t="s">
        <v>44</v>
      </c>
      <c r="C7" s="220" t="s">
        <v>727</v>
      </c>
      <c r="D7" s="174"/>
    </row>
    <row r="8" spans="1:26" ht="18.600000000000001" customHeight="1" x14ac:dyDescent="0.25">
      <c r="A8" s="17">
        <v>8</v>
      </c>
      <c r="B8" s="75" t="s">
        <v>745</v>
      </c>
      <c r="C8" s="213" t="str">
        <f>IF(D7="Sí","Indique cuántas acciones -------&gt;","")</f>
        <v/>
      </c>
      <c r="D8" s="76"/>
      <c r="E8" s="77" t="str">
        <f>IF(AND(D7="Sí",D8&lt;=0),"Indique la cantidad de acciones","")</f>
        <v/>
      </c>
      <c r="F8" s="40"/>
      <c r="G8" s="36"/>
    </row>
    <row r="9" spans="1:26" ht="18.600000000000001" customHeight="1" x14ac:dyDescent="0.25">
      <c r="A9" s="17">
        <v>9</v>
      </c>
      <c r="B9" s="62" t="s">
        <v>45</v>
      </c>
      <c r="C9" s="220" t="s">
        <v>196</v>
      </c>
      <c r="D9" s="174"/>
      <c r="E9" s="42"/>
      <c r="F9" s="42"/>
    </row>
    <row r="10" spans="1:26" ht="18.600000000000001" customHeight="1" x14ac:dyDescent="0.25">
      <c r="A10" s="17">
        <v>10</v>
      </c>
      <c r="B10" s="78" t="s">
        <v>746</v>
      </c>
      <c r="C10" s="214"/>
      <c r="D10" s="215" t="str">
        <f>IF($D$9="Sí","Total","")</f>
        <v/>
      </c>
      <c r="E10" s="215" t="str">
        <f>IF($D$9="Sí","Hombres","")</f>
        <v/>
      </c>
      <c r="F10" s="215" t="str">
        <f>IF($D$9="Sí","Mujeres","")</f>
        <v/>
      </c>
    </row>
    <row r="11" spans="1:26" ht="18" customHeight="1" x14ac:dyDescent="0.25">
      <c r="A11" s="17">
        <v>11</v>
      </c>
      <c r="B11" s="78" t="s">
        <v>747</v>
      </c>
      <c r="C11" s="213" t="str">
        <f>IF(D9="Sí","Indique cuántos estudiantes participan en el Grupo de Convivencia --&gt;","")</f>
        <v/>
      </c>
      <c r="D11" s="216" t="str">
        <f>IFERROR(IF(D10="Total",E11+F11,"*"),"")</f>
        <v>*</v>
      </c>
      <c r="E11" s="76"/>
      <c r="F11" s="76"/>
      <c r="G11" s="253" t="str">
        <f>IF(AND(D9="Sí",D11&lt;=0),"Indique la cantidad de estudiantes","")</f>
        <v/>
      </c>
    </row>
    <row r="12" spans="1:26" ht="30.6" customHeight="1" x14ac:dyDescent="0.25">
      <c r="A12" s="17">
        <v>12</v>
      </c>
      <c r="B12" s="62" t="s">
        <v>48</v>
      </c>
      <c r="C12" s="214" t="s">
        <v>748</v>
      </c>
      <c r="D12" s="174"/>
      <c r="E12" s="42"/>
      <c r="F12" s="42"/>
      <c r="G12" s="253"/>
    </row>
    <row r="13" spans="1:26" ht="18.600000000000001" customHeight="1" x14ac:dyDescent="0.25">
      <c r="A13" s="17">
        <v>13</v>
      </c>
      <c r="B13" s="62" t="s">
        <v>135</v>
      </c>
      <c r="C13" s="214" t="s">
        <v>728</v>
      </c>
      <c r="D13" s="174"/>
      <c r="E13" s="79"/>
      <c r="F13" s="79"/>
    </row>
    <row r="14" spans="1:26" ht="6.6" customHeight="1" x14ac:dyDescent="0.25">
      <c r="A14" s="17">
        <v>14</v>
      </c>
      <c r="C14" s="221"/>
      <c r="D14" s="60"/>
      <c r="E14" s="60"/>
      <c r="F14" s="60"/>
    </row>
    <row r="15" spans="1:26" ht="18.600000000000001" customHeight="1" x14ac:dyDescent="0.25">
      <c r="A15" s="17">
        <v>15</v>
      </c>
      <c r="B15" s="59" t="s">
        <v>749</v>
      </c>
      <c r="C15" s="58"/>
      <c r="D15" s="80" t="s">
        <v>0</v>
      </c>
      <c r="E15" s="80" t="s">
        <v>25</v>
      </c>
      <c r="F15" s="80" t="s">
        <v>26</v>
      </c>
    </row>
    <row r="16" spans="1:26" ht="18.600000000000001" customHeight="1" x14ac:dyDescent="0.25">
      <c r="A16" s="17">
        <v>16</v>
      </c>
      <c r="B16" s="63" t="s">
        <v>137</v>
      </c>
      <c r="C16" s="72" t="s">
        <v>144</v>
      </c>
      <c r="D16" s="210">
        <f>E16+F16</f>
        <v>0</v>
      </c>
      <c r="E16" s="173"/>
      <c r="F16" s="173"/>
    </row>
    <row r="17" spans="1:6" ht="18.600000000000001" customHeight="1" x14ac:dyDescent="0.25">
      <c r="A17" s="17">
        <v>17</v>
      </c>
      <c r="B17" s="63" t="s">
        <v>138</v>
      </c>
      <c r="C17" s="72" t="s">
        <v>143</v>
      </c>
      <c r="D17" s="210">
        <f t="shared" ref="D17:D19" si="0">E17+F17</f>
        <v>0</v>
      </c>
      <c r="E17" s="173"/>
      <c r="F17" s="173"/>
    </row>
    <row r="18" spans="1:6" ht="18.600000000000001" customHeight="1" x14ac:dyDescent="0.25">
      <c r="A18" s="17">
        <v>18</v>
      </c>
      <c r="B18" s="63" t="s">
        <v>200</v>
      </c>
      <c r="C18" s="72" t="s">
        <v>201</v>
      </c>
      <c r="D18" s="210">
        <f t="shared" si="0"/>
        <v>0</v>
      </c>
      <c r="E18" s="173"/>
      <c r="F18" s="173"/>
    </row>
    <row r="19" spans="1:6" ht="18.600000000000001" customHeight="1" x14ac:dyDescent="0.25">
      <c r="A19" s="17">
        <v>19</v>
      </c>
      <c r="B19" s="63" t="s">
        <v>202</v>
      </c>
      <c r="C19" s="72" t="s">
        <v>203</v>
      </c>
      <c r="D19" s="210">
        <f t="shared" si="0"/>
        <v>0</v>
      </c>
      <c r="E19" s="173"/>
      <c r="F19" s="173"/>
    </row>
    <row r="20" spans="1:6" ht="18.600000000000001" customHeight="1" x14ac:dyDescent="0.25">
      <c r="A20" s="17">
        <v>20</v>
      </c>
      <c r="B20" s="63" t="s">
        <v>204</v>
      </c>
      <c r="C20" s="72" t="s">
        <v>141</v>
      </c>
      <c r="D20" s="173"/>
    </row>
    <row r="21" spans="1:6" ht="18.600000000000001" customHeight="1" x14ac:dyDescent="0.25">
      <c r="A21" s="17">
        <v>21</v>
      </c>
      <c r="B21" s="63" t="s">
        <v>205</v>
      </c>
      <c r="C21" s="72" t="s">
        <v>140</v>
      </c>
      <c r="D21" s="173"/>
    </row>
    <row r="22" spans="1:6" ht="18.600000000000001" customHeight="1" x14ac:dyDescent="0.25">
      <c r="A22" s="17">
        <v>22</v>
      </c>
      <c r="B22" s="63" t="s">
        <v>206</v>
      </c>
      <c r="C22" s="72" t="s">
        <v>207</v>
      </c>
      <c r="D22" s="173"/>
    </row>
    <row r="23" spans="1:6" ht="18.600000000000001" customHeight="1" x14ac:dyDescent="0.25">
      <c r="A23" s="17">
        <v>23</v>
      </c>
      <c r="B23" s="63" t="s">
        <v>208</v>
      </c>
      <c r="C23" s="72" t="s">
        <v>209</v>
      </c>
      <c r="D23" s="173"/>
    </row>
    <row r="24" spans="1:6" ht="18.600000000000001" customHeight="1" x14ac:dyDescent="0.25">
      <c r="A24" s="17">
        <v>24</v>
      </c>
      <c r="B24" s="63" t="s">
        <v>211</v>
      </c>
      <c r="C24" s="72" t="s">
        <v>449</v>
      </c>
      <c r="D24" s="173"/>
    </row>
    <row r="25" spans="1:6" ht="7.15" customHeight="1" x14ac:dyDescent="0.25">
      <c r="A25" s="17">
        <v>25</v>
      </c>
      <c r="C25" s="58"/>
    </row>
    <row r="26" spans="1:6" ht="18.600000000000001" customHeight="1" x14ac:dyDescent="0.25">
      <c r="A26" s="17">
        <v>26</v>
      </c>
      <c r="B26" s="59" t="s">
        <v>210</v>
      </c>
      <c r="C26" s="58"/>
    </row>
    <row r="27" spans="1:6" ht="18.600000000000001" customHeight="1" x14ac:dyDescent="0.25">
      <c r="A27" s="17">
        <v>27</v>
      </c>
      <c r="B27" s="63" t="s">
        <v>212</v>
      </c>
      <c r="C27" s="72" t="s">
        <v>136</v>
      </c>
      <c r="D27" s="80" t="s">
        <v>0</v>
      </c>
      <c r="E27" s="80" t="s">
        <v>25</v>
      </c>
      <c r="F27" s="80" t="s">
        <v>26</v>
      </c>
    </row>
    <row r="28" spans="1:6" ht="18.600000000000001" customHeight="1" x14ac:dyDescent="0.25">
      <c r="A28" s="17">
        <v>28</v>
      </c>
      <c r="B28" s="50" t="s">
        <v>750</v>
      </c>
      <c r="C28" s="222" t="s">
        <v>0</v>
      </c>
      <c r="D28" s="210">
        <f>E28+F28</f>
        <v>0</v>
      </c>
      <c r="E28" s="210">
        <f>+E29+E30</f>
        <v>0</v>
      </c>
      <c r="F28" s="210">
        <f>+F29+F30</f>
        <v>0</v>
      </c>
    </row>
    <row r="29" spans="1:6" ht="18.600000000000001" customHeight="1" x14ac:dyDescent="0.25">
      <c r="A29" s="17">
        <v>29</v>
      </c>
      <c r="B29" s="50" t="s">
        <v>751</v>
      </c>
      <c r="C29" s="222" t="s">
        <v>46</v>
      </c>
      <c r="D29" s="210">
        <f>+E29+F29</f>
        <v>0</v>
      </c>
      <c r="E29" s="173"/>
      <c r="F29" s="173"/>
    </row>
    <row r="30" spans="1:6" ht="18.600000000000001" customHeight="1" x14ac:dyDescent="0.25">
      <c r="A30" s="17">
        <v>30</v>
      </c>
      <c r="B30" s="50" t="s">
        <v>752</v>
      </c>
      <c r="C30" s="222" t="s">
        <v>47</v>
      </c>
      <c r="D30" s="210">
        <f>+E30+F30</f>
        <v>0</v>
      </c>
      <c r="E30" s="173"/>
      <c r="F30" s="173"/>
    </row>
    <row r="31" spans="1:6" ht="9.6" customHeight="1" x14ac:dyDescent="0.25">
      <c r="A31" s="17">
        <v>31</v>
      </c>
      <c r="B31" s="81"/>
      <c r="C31" s="58"/>
      <c r="D31" s="72"/>
      <c r="E31" s="72"/>
      <c r="F31" s="72"/>
    </row>
    <row r="32" spans="1:6" ht="18.600000000000001" customHeight="1" x14ac:dyDescent="0.25">
      <c r="A32" s="17">
        <v>32</v>
      </c>
      <c r="B32" s="71" t="s">
        <v>133</v>
      </c>
      <c r="C32" s="58"/>
      <c r="D32" s="72"/>
      <c r="E32" s="72"/>
      <c r="F32" s="72"/>
    </row>
    <row r="33" spans="1:6" ht="20.25" customHeight="1" x14ac:dyDescent="0.25">
      <c r="A33" s="17">
        <v>33</v>
      </c>
      <c r="B33" s="238"/>
      <c r="C33" s="239"/>
      <c r="D33" s="239"/>
      <c r="E33" s="239"/>
      <c r="F33" s="240"/>
    </row>
    <row r="34" spans="1:6" ht="20.25" customHeight="1" x14ac:dyDescent="0.25">
      <c r="B34" s="241"/>
      <c r="C34" s="242"/>
      <c r="D34" s="242"/>
      <c r="E34" s="242"/>
      <c r="F34" s="243"/>
    </row>
    <row r="35" spans="1:6" ht="20.25" customHeight="1" x14ac:dyDescent="0.25">
      <c r="B35" s="241"/>
      <c r="C35" s="242"/>
      <c r="D35" s="242"/>
      <c r="E35" s="242"/>
      <c r="F35" s="243"/>
    </row>
    <row r="36" spans="1:6" ht="20.25" customHeight="1" x14ac:dyDescent="0.25">
      <c r="B36" s="244"/>
      <c r="C36" s="245"/>
      <c r="D36" s="245"/>
      <c r="E36" s="245"/>
      <c r="F36" s="246"/>
    </row>
    <row r="37" spans="1:6" ht="18" customHeight="1" x14ac:dyDescent="0.25"/>
  </sheetData>
  <sheetProtection algorithmName="SHA-512" hashValue="BxbaZDVYqaT4ZuAhQ6TVHfC8DQEnqrzniXrUktZ48aPSwM07t10W/HRxBAT7Aqur+8wV7qegevl/5tQkJLMmJw==" saltValue="ZwsIgiW3EG+3pCPQ27f/Qw==" spinCount="100000" sheet="1" objects="1" scenarios="1"/>
  <mergeCells count="2">
    <mergeCell ref="G11:G12"/>
    <mergeCell ref="B33:F36"/>
  </mergeCells>
  <conditionalFormatting sqref="D8">
    <cfRule type="expression" dxfId="10" priority="5">
      <formula>$D$7="Sí"</formula>
    </cfRule>
  </conditionalFormatting>
  <conditionalFormatting sqref="D11">
    <cfRule type="cellIs" dxfId="9" priority="1" operator="equal">
      <formula>"*"</formula>
    </cfRule>
    <cfRule type="cellIs" dxfId="8" priority="2" operator="greaterThan">
      <formula>0</formula>
    </cfRule>
    <cfRule type="cellIs" dxfId="7" priority="3" operator="equal">
      <formula>0</formula>
    </cfRule>
  </conditionalFormatting>
  <conditionalFormatting sqref="D16:D20">
    <cfRule type="cellIs" dxfId="6" priority="8" operator="equal">
      <formula>0</formula>
    </cfRule>
  </conditionalFormatting>
  <conditionalFormatting sqref="D28:D30">
    <cfRule type="cellIs" dxfId="5" priority="7" operator="equal">
      <formula>0</formula>
    </cfRule>
  </conditionalFormatting>
  <conditionalFormatting sqref="E11:F11">
    <cfRule type="expression" dxfId="4" priority="4">
      <formula>$E$10="Hombres"</formula>
    </cfRule>
  </conditionalFormatting>
  <conditionalFormatting sqref="E28:F28">
    <cfRule type="cellIs" dxfId="3" priority="6" operator="equal">
      <formula>0</formula>
    </cfRule>
  </conditionalFormatting>
  <dataValidations count="1">
    <dataValidation type="list" allowBlank="1" showInputMessage="1" showErrorMessage="1" sqref="D9 D6:D7 D12:D13" xr:uid="{55CD187F-9BB3-45AA-BCE4-FD4D95DB4057}">
      <formula1>SINO</formula1>
    </dataValidation>
  </dataValidations>
  <printOptions horizontalCentered="1"/>
  <pageMargins left="0.39370078740157483" right="0.39370078740157483" top="0.59055118110236227" bottom="0.39370078740157483" header="0.31496062992125984" footer="0.15748031496062992"/>
  <pageSetup scale="84" orientation="landscape" r:id="rId1"/>
  <headerFooter>
    <oddHeader>&amp;L&amp;G</oddHeader>
    <oddFooter>&amp;R&amp;"Carlito,Negrita"&amp;10CAIPAD&amp;"Carlito,Normal",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>
    <pageSetUpPr fitToPage="1"/>
  </sheetPr>
  <dimension ref="A1:Z48"/>
  <sheetViews>
    <sheetView showGridLines="0" zoomScale="95" zoomScaleNormal="95" workbookViewId="0"/>
  </sheetViews>
  <sheetFormatPr baseColWidth="10" defaultColWidth="11.42578125" defaultRowHeight="15" x14ac:dyDescent="0.25"/>
  <cols>
    <col min="1" max="1" width="5.42578125" style="13" customWidth="1"/>
    <col min="2" max="2" width="5.42578125" style="63" customWidth="1"/>
    <col min="3" max="3" width="6.7109375" style="38" customWidth="1"/>
    <col min="4" max="4" width="65.7109375" style="38" customWidth="1"/>
    <col min="5" max="8" width="11.42578125" style="36" customWidth="1"/>
    <col min="9" max="9" width="6.85546875" style="14" customWidth="1"/>
    <col min="10" max="10" width="6" style="14" customWidth="1"/>
    <col min="11" max="16384" width="11.42578125" style="14"/>
  </cols>
  <sheetData>
    <row r="1" spans="1:26" ht="19.5" customHeight="1" x14ac:dyDescent="0.3">
      <c r="A1" s="17">
        <v>1</v>
      </c>
      <c r="B1" s="34" t="s">
        <v>996</v>
      </c>
      <c r="C1" s="35"/>
      <c r="D1" s="35"/>
    </row>
    <row r="2" spans="1:26" ht="19.5" customHeight="1" x14ac:dyDescent="0.3">
      <c r="A2" s="17">
        <v>2</v>
      </c>
      <c r="B2" s="34" t="s">
        <v>998</v>
      </c>
      <c r="C2" s="37"/>
      <c r="D2" s="37"/>
    </row>
    <row r="3" spans="1:26" ht="18.75" x14ac:dyDescent="0.3">
      <c r="A3" s="17">
        <v>3</v>
      </c>
      <c r="B3" s="208" t="s">
        <v>994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</row>
    <row r="4" spans="1:26" ht="6.75" customHeight="1" x14ac:dyDescent="0.3">
      <c r="A4" s="17">
        <v>4</v>
      </c>
      <c r="B4" s="59"/>
      <c r="C4" s="60"/>
      <c r="D4" s="61"/>
      <c r="E4" s="61"/>
      <c r="F4" s="61"/>
    </row>
    <row r="5" spans="1:26" ht="35.450000000000003" customHeight="1" x14ac:dyDescent="0.25">
      <c r="A5" s="17">
        <v>5</v>
      </c>
      <c r="B5" s="62" t="s">
        <v>222</v>
      </c>
      <c r="C5" s="254" t="s">
        <v>197</v>
      </c>
      <c r="D5" s="254"/>
      <c r="E5" s="174"/>
      <c r="F5" s="60"/>
      <c r="G5" s="60"/>
      <c r="H5" s="60"/>
    </row>
    <row r="6" spans="1:26" ht="15" customHeight="1" x14ac:dyDescent="0.25">
      <c r="A6" s="17">
        <v>6</v>
      </c>
      <c r="C6" s="63"/>
      <c r="D6" s="64"/>
      <c r="E6" s="60"/>
      <c r="F6" s="60"/>
      <c r="G6" s="60"/>
      <c r="H6" s="60"/>
      <c r="I6" s="60"/>
    </row>
    <row r="7" spans="1:26" ht="36.75" customHeight="1" thickBot="1" x14ac:dyDescent="0.3">
      <c r="A7" s="17">
        <v>7</v>
      </c>
      <c r="B7" s="62" t="s">
        <v>466</v>
      </c>
      <c r="C7" s="257" t="s">
        <v>221</v>
      </c>
      <c r="D7" s="257"/>
      <c r="E7" s="257"/>
      <c r="F7" s="257"/>
      <c r="G7" s="257"/>
      <c r="H7" s="65"/>
    </row>
    <row r="8" spans="1:26" ht="31.5" customHeight="1" thickTop="1" x14ac:dyDescent="0.25">
      <c r="A8" s="17">
        <v>8</v>
      </c>
      <c r="C8" s="258" t="s">
        <v>226</v>
      </c>
      <c r="D8" s="258"/>
      <c r="E8" s="260" t="s">
        <v>198</v>
      </c>
      <c r="F8" s="262" t="s">
        <v>199</v>
      </c>
      <c r="G8" s="263"/>
      <c r="H8" s="263"/>
    </row>
    <row r="9" spans="1:26" ht="19.5" customHeight="1" thickBot="1" x14ac:dyDescent="0.3">
      <c r="A9" s="17">
        <v>9</v>
      </c>
      <c r="C9" s="259"/>
      <c r="D9" s="259"/>
      <c r="E9" s="261"/>
      <c r="F9" s="66" t="s">
        <v>0</v>
      </c>
      <c r="G9" s="67" t="s">
        <v>25</v>
      </c>
      <c r="H9" s="68" t="s">
        <v>26</v>
      </c>
    </row>
    <row r="10" spans="1:26" ht="19.5" customHeight="1" thickTop="1" x14ac:dyDescent="0.25">
      <c r="A10" s="17">
        <v>10</v>
      </c>
      <c r="C10" s="256" t="s">
        <v>450</v>
      </c>
      <c r="D10" s="256"/>
      <c r="E10" s="178"/>
      <c r="F10" s="211">
        <f t="shared" ref="F10:F24" si="0">+G10+H10</f>
        <v>0</v>
      </c>
      <c r="G10" s="180"/>
      <c r="H10" s="181"/>
      <c r="I10" s="69" t="str">
        <f>IF(AND(E10&gt;0,F10=0),"***",IF(AND(F10&gt;0,E10=0),"xxx",""))</f>
        <v/>
      </c>
      <c r="J10" s="69" t="str">
        <f>IF(E10&gt;F10,"###","")</f>
        <v/>
      </c>
    </row>
    <row r="11" spans="1:26" ht="19.5" customHeight="1" x14ac:dyDescent="0.25">
      <c r="A11" s="17">
        <v>11</v>
      </c>
      <c r="C11" s="256" t="s">
        <v>451</v>
      </c>
      <c r="D11" s="256"/>
      <c r="E11" s="178"/>
      <c r="F11" s="211">
        <f t="shared" si="0"/>
        <v>0</v>
      </c>
      <c r="G11" s="180"/>
      <c r="H11" s="181"/>
      <c r="I11" s="69" t="str">
        <f t="shared" ref="I11:I24" si="1">IF(AND(E11&gt;0,F11=0),"***",IF(AND(F11&gt;0,E11=0),"xxx",""))</f>
        <v/>
      </c>
      <c r="J11" s="69" t="str">
        <f t="shared" ref="J11:J24" si="2">IF(E11&gt;F11,"###","")</f>
        <v/>
      </c>
    </row>
    <row r="12" spans="1:26" ht="19.5" customHeight="1" x14ac:dyDescent="0.25">
      <c r="A12" s="17">
        <v>12</v>
      </c>
      <c r="C12" s="255" t="s">
        <v>452</v>
      </c>
      <c r="D12" s="255"/>
      <c r="E12" s="178"/>
      <c r="F12" s="211">
        <f t="shared" si="0"/>
        <v>0</v>
      </c>
      <c r="G12" s="182"/>
      <c r="H12" s="183"/>
      <c r="I12" s="69" t="str">
        <f t="shared" si="1"/>
        <v/>
      </c>
      <c r="J12" s="69" t="str">
        <f t="shared" si="2"/>
        <v/>
      </c>
    </row>
    <row r="13" spans="1:26" ht="19.5" customHeight="1" x14ac:dyDescent="0.25">
      <c r="A13" s="17">
        <v>13</v>
      </c>
      <c r="C13" s="255" t="s">
        <v>453</v>
      </c>
      <c r="D13" s="255"/>
      <c r="E13" s="178"/>
      <c r="F13" s="211">
        <f t="shared" si="0"/>
        <v>0</v>
      </c>
      <c r="G13" s="182"/>
      <c r="H13" s="183"/>
      <c r="I13" s="69" t="str">
        <f t="shared" si="1"/>
        <v/>
      </c>
      <c r="J13" s="69" t="str">
        <f t="shared" si="2"/>
        <v/>
      </c>
    </row>
    <row r="14" spans="1:26" ht="19.5" customHeight="1" x14ac:dyDescent="0.25">
      <c r="A14" s="17">
        <v>14</v>
      </c>
      <c r="C14" s="255" t="s">
        <v>454</v>
      </c>
      <c r="D14" s="255"/>
      <c r="E14" s="178"/>
      <c r="F14" s="211">
        <f t="shared" si="0"/>
        <v>0</v>
      </c>
      <c r="G14" s="182"/>
      <c r="H14" s="183"/>
      <c r="I14" s="69" t="str">
        <f t="shared" si="1"/>
        <v/>
      </c>
      <c r="J14" s="69" t="str">
        <f t="shared" si="2"/>
        <v/>
      </c>
    </row>
    <row r="15" spans="1:26" ht="19.5" customHeight="1" x14ac:dyDescent="0.25">
      <c r="A15" s="17">
        <v>15</v>
      </c>
      <c r="C15" s="255" t="s">
        <v>455</v>
      </c>
      <c r="D15" s="255"/>
      <c r="E15" s="178"/>
      <c r="F15" s="211">
        <f t="shared" si="0"/>
        <v>0</v>
      </c>
      <c r="G15" s="182"/>
      <c r="H15" s="183"/>
      <c r="I15" s="69" t="str">
        <f t="shared" si="1"/>
        <v/>
      </c>
      <c r="J15" s="69" t="str">
        <f t="shared" si="2"/>
        <v/>
      </c>
    </row>
    <row r="16" spans="1:26" ht="19.5" customHeight="1" x14ac:dyDescent="0.25">
      <c r="A16" s="17">
        <v>16</v>
      </c>
      <c r="C16" s="255" t="s">
        <v>457</v>
      </c>
      <c r="D16" s="255"/>
      <c r="E16" s="178"/>
      <c r="F16" s="211">
        <f t="shared" si="0"/>
        <v>0</v>
      </c>
      <c r="G16" s="182"/>
      <c r="H16" s="183"/>
      <c r="I16" s="69" t="str">
        <f t="shared" si="1"/>
        <v/>
      </c>
      <c r="J16" s="69" t="str">
        <f t="shared" si="2"/>
        <v/>
      </c>
    </row>
    <row r="17" spans="1:10" ht="19.5" customHeight="1" x14ac:dyDescent="0.25">
      <c r="A17" s="17">
        <v>17</v>
      </c>
      <c r="C17" s="255" t="s">
        <v>458</v>
      </c>
      <c r="D17" s="255"/>
      <c r="E17" s="178"/>
      <c r="F17" s="211">
        <f t="shared" si="0"/>
        <v>0</v>
      </c>
      <c r="G17" s="182"/>
      <c r="H17" s="183"/>
      <c r="I17" s="69" t="str">
        <f t="shared" si="1"/>
        <v/>
      </c>
      <c r="J17" s="69" t="str">
        <f t="shared" si="2"/>
        <v/>
      </c>
    </row>
    <row r="18" spans="1:10" ht="19.5" customHeight="1" x14ac:dyDescent="0.25">
      <c r="A18" s="17">
        <v>18</v>
      </c>
      <c r="C18" s="255" t="s">
        <v>459</v>
      </c>
      <c r="D18" s="255"/>
      <c r="E18" s="178"/>
      <c r="F18" s="211">
        <f t="shared" si="0"/>
        <v>0</v>
      </c>
      <c r="G18" s="182"/>
      <c r="H18" s="183"/>
      <c r="I18" s="69" t="str">
        <f t="shared" si="1"/>
        <v/>
      </c>
      <c r="J18" s="69" t="str">
        <f t="shared" si="2"/>
        <v/>
      </c>
    </row>
    <row r="19" spans="1:10" ht="19.5" customHeight="1" x14ac:dyDescent="0.25">
      <c r="A19" s="17">
        <v>19</v>
      </c>
      <c r="C19" s="255" t="s">
        <v>460</v>
      </c>
      <c r="D19" s="255"/>
      <c r="E19" s="178"/>
      <c r="F19" s="211">
        <f t="shared" si="0"/>
        <v>0</v>
      </c>
      <c r="G19" s="182"/>
      <c r="H19" s="183"/>
      <c r="I19" s="69" t="str">
        <f t="shared" si="1"/>
        <v/>
      </c>
      <c r="J19" s="69" t="str">
        <f t="shared" si="2"/>
        <v/>
      </c>
    </row>
    <row r="20" spans="1:10" ht="19.5" customHeight="1" x14ac:dyDescent="0.25">
      <c r="A20" s="17">
        <v>20</v>
      </c>
      <c r="C20" s="255" t="s">
        <v>461</v>
      </c>
      <c r="D20" s="255"/>
      <c r="E20" s="178"/>
      <c r="F20" s="211">
        <f t="shared" si="0"/>
        <v>0</v>
      </c>
      <c r="G20" s="182"/>
      <c r="H20" s="183"/>
      <c r="I20" s="69" t="str">
        <f t="shared" si="1"/>
        <v/>
      </c>
      <c r="J20" s="69" t="str">
        <f t="shared" si="2"/>
        <v/>
      </c>
    </row>
    <row r="21" spans="1:10" ht="19.5" customHeight="1" x14ac:dyDescent="0.25">
      <c r="A21" s="17">
        <v>21</v>
      </c>
      <c r="C21" s="255" t="s">
        <v>462</v>
      </c>
      <c r="D21" s="255"/>
      <c r="E21" s="178"/>
      <c r="F21" s="211">
        <f t="shared" si="0"/>
        <v>0</v>
      </c>
      <c r="G21" s="182"/>
      <c r="H21" s="183"/>
      <c r="I21" s="69" t="str">
        <f t="shared" si="1"/>
        <v/>
      </c>
      <c r="J21" s="69" t="str">
        <f t="shared" si="2"/>
        <v/>
      </c>
    </row>
    <row r="22" spans="1:10" ht="19.5" customHeight="1" x14ac:dyDescent="0.25">
      <c r="A22" s="17">
        <v>22</v>
      </c>
      <c r="C22" s="255" t="s">
        <v>463</v>
      </c>
      <c r="D22" s="255"/>
      <c r="E22" s="178"/>
      <c r="F22" s="211">
        <f t="shared" si="0"/>
        <v>0</v>
      </c>
      <c r="G22" s="182"/>
      <c r="H22" s="183"/>
      <c r="I22" s="69" t="str">
        <f t="shared" si="1"/>
        <v/>
      </c>
      <c r="J22" s="69" t="str">
        <f t="shared" si="2"/>
        <v/>
      </c>
    </row>
    <row r="23" spans="1:10" ht="19.5" customHeight="1" x14ac:dyDescent="0.25">
      <c r="A23" s="17">
        <v>23</v>
      </c>
      <c r="C23" s="255" t="s">
        <v>877</v>
      </c>
      <c r="D23" s="255"/>
      <c r="E23" s="178"/>
      <c r="F23" s="211">
        <f t="shared" si="0"/>
        <v>0</v>
      </c>
      <c r="G23" s="182"/>
      <c r="H23" s="183"/>
      <c r="I23" s="69" t="str">
        <f t="shared" si="1"/>
        <v/>
      </c>
      <c r="J23" s="69" t="str">
        <f t="shared" si="2"/>
        <v/>
      </c>
    </row>
    <row r="24" spans="1:10" ht="19.5" customHeight="1" thickBot="1" x14ac:dyDescent="0.3">
      <c r="A24" s="17">
        <v>24</v>
      </c>
      <c r="C24" s="273" t="s">
        <v>878</v>
      </c>
      <c r="D24" s="273"/>
      <c r="E24" s="179"/>
      <c r="F24" s="212">
        <f t="shared" si="0"/>
        <v>0</v>
      </c>
      <c r="G24" s="184"/>
      <c r="H24" s="185"/>
      <c r="I24" s="69" t="str">
        <f t="shared" si="1"/>
        <v/>
      </c>
      <c r="J24" s="69" t="str">
        <f t="shared" si="2"/>
        <v/>
      </c>
    </row>
    <row r="25" spans="1:10" ht="15.75" thickTop="1" x14ac:dyDescent="0.25">
      <c r="A25" s="17">
        <v>25</v>
      </c>
      <c r="C25" s="70" t="s">
        <v>464</v>
      </c>
      <c r="D25" s="60"/>
      <c r="E25" s="60"/>
      <c r="F25" s="60"/>
      <c r="G25" s="60"/>
      <c r="H25" s="60"/>
      <c r="I25" s="69"/>
    </row>
    <row r="26" spans="1:10" x14ac:dyDescent="0.25">
      <c r="A26" s="17">
        <v>26</v>
      </c>
      <c r="C26" s="274" t="s">
        <v>465</v>
      </c>
      <c r="D26" s="274"/>
      <c r="E26" s="274"/>
      <c r="F26" s="274"/>
      <c r="G26" s="274"/>
      <c r="H26" s="274"/>
      <c r="I26" s="69"/>
    </row>
    <row r="27" spans="1:10" x14ac:dyDescent="0.25">
      <c r="A27" s="17">
        <v>27</v>
      </c>
      <c r="C27" s="274"/>
      <c r="D27" s="274"/>
      <c r="E27" s="274"/>
      <c r="F27" s="274"/>
      <c r="G27" s="274"/>
      <c r="H27" s="274"/>
      <c r="I27" s="69"/>
    </row>
    <row r="28" spans="1:10" ht="15" customHeight="1" x14ac:dyDescent="0.25">
      <c r="A28" s="17">
        <v>28</v>
      </c>
      <c r="C28" s="219"/>
      <c r="D28" s="275" t="str">
        <f>IF(OR(I10="***",I11="***",I12="***",I13="***",I14="***",I15="***",I16="***",I17="***",I18="***",I19="***",I20="***",I21="***",I22="***",I23="***",I24="***"),"*** = Indique la cantidad de estudiantes involucrados","")</f>
        <v/>
      </c>
      <c r="E28" s="275"/>
      <c r="F28" s="275"/>
      <c r="G28" s="275"/>
      <c r="H28" s="275"/>
      <c r="I28" s="69"/>
    </row>
    <row r="29" spans="1:10" ht="15" customHeight="1" x14ac:dyDescent="0.25">
      <c r="A29" s="17">
        <v>29</v>
      </c>
      <c r="C29" s="219"/>
      <c r="D29" s="275" t="str">
        <f>IF(OR(I10="xxx",I11="xxx",I12="xxx",I13="xxx",I14="xxx",I15="xxx",I16="xxx",I17="xxx",I18="xxx",I19="xxx",I20="xxx",I21="xxx",I22="xxx",I23="xxx",I24="xxx"),"xxx = Indique la cantidad de casos","")</f>
        <v/>
      </c>
      <c r="E29" s="275"/>
      <c r="F29" s="275"/>
      <c r="G29" s="275"/>
      <c r="H29" s="275"/>
      <c r="I29" s="69"/>
    </row>
    <row r="30" spans="1:10" ht="15" customHeight="1" x14ac:dyDescent="0.25">
      <c r="A30" s="17">
        <v>30</v>
      </c>
      <c r="C30" s="219"/>
      <c r="D30" s="275" t="str">
        <f>IF(OR(J10="###",J11="###",J12="###",J13="###",J14="###",J15="###",J16="###",J17="###",J18="###",J19="###",J20="###",J21="###",J22="###",J23="###",J24="###"),"### = La cantidad de casos no puede ser mayor al total de estudiantes involucrados","")</f>
        <v/>
      </c>
      <c r="E30" s="275"/>
      <c r="F30" s="275"/>
      <c r="G30" s="275"/>
      <c r="H30" s="275"/>
      <c r="I30" s="69"/>
    </row>
    <row r="31" spans="1:10" x14ac:dyDescent="0.25">
      <c r="A31" s="17">
        <v>31</v>
      </c>
      <c r="B31" s="71" t="s">
        <v>133</v>
      </c>
      <c r="C31" s="58"/>
      <c r="D31" s="58"/>
      <c r="E31" s="72"/>
      <c r="F31" s="72"/>
      <c r="G31" s="58"/>
      <c r="H31" s="58"/>
      <c r="I31" s="69"/>
    </row>
    <row r="32" spans="1:10" ht="19.5" customHeight="1" x14ac:dyDescent="0.25">
      <c r="A32" s="17">
        <v>32</v>
      </c>
      <c r="B32" s="264"/>
      <c r="C32" s="265"/>
      <c r="D32" s="265"/>
      <c r="E32" s="265"/>
      <c r="F32" s="265"/>
      <c r="G32" s="265"/>
      <c r="H32" s="266"/>
    </row>
    <row r="33" spans="1:8" ht="19.5" customHeight="1" x14ac:dyDescent="0.25">
      <c r="A33" s="17"/>
      <c r="B33" s="267"/>
      <c r="C33" s="268"/>
      <c r="D33" s="268"/>
      <c r="E33" s="268"/>
      <c r="F33" s="268"/>
      <c r="G33" s="268"/>
      <c r="H33" s="269"/>
    </row>
    <row r="34" spans="1:8" ht="19.5" customHeight="1" x14ac:dyDescent="0.25">
      <c r="B34" s="267"/>
      <c r="C34" s="268"/>
      <c r="D34" s="268"/>
      <c r="E34" s="268"/>
      <c r="F34" s="268"/>
      <c r="G34" s="268"/>
      <c r="H34" s="269"/>
    </row>
    <row r="35" spans="1:8" ht="19.5" customHeight="1" x14ac:dyDescent="0.25">
      <c r="B35" s="267"/>
      <c r="C35" s="268"/>
      <c r="D35" s="268"/>
      <c r="E35" s="268"/>
      <c r="F35" s="268"/>
      <c r="G35" s="268"/>
      <c r="H35" s="269"/>
    </row>
    <row r="36" spans="1:8" ht="19.5" customHeight="1" x14ac:dyDescent="0.25">
      <c r="B36" s="270"/>
      <c r="C36" s="271"/>
      <c r="D36" s="271"/>
      <c r="E36" s="271"/>
      <c r="F36" s="271"/>
      <c r="G36" s="271"/>
      <c r="H36" s="272"/>
    </row>
    <row r="37" spans="1:8" x14ac:dyDescent="0.25">
      <c r="B37" s="14"/>
      <c r="C37" s="14"/>
      <c r="D37" s="14"/>
      <c r="E37" s="14"/>
      <c r="F37" s="14"/>
      <c r="G37" s="14"/>
      <c r="H37" s="14"/>
    </row>
    <row r="38" spans="1:8" x14ac:dyDescent="0.25">
      <c r="B38" s="14"/>
      <c r="C38" s="14"/>
      <c r="D38" s="14"/>
      <c r="E38" s="14"/>
      <c r="F38" s="14"/>
      <c r="G38" s="14"/>
      <c r="H38" s="14"/>
    </row>
    <row r="39" spans="1:8" x14ac:dyDescent="0.25">
      <c r="B39" s="14"/>
      <c r="C39" s="14"/>
      <c r="D39" s="14"/>
      <c r="E39" s="14"/>
      <c r="F39" s="14"/>
      <c r="G39" s="14"/>
      <c r="H39" s="14"/>
    </row>
    <row r="40" spans="1:8" x14ac:dyDescent="0.25">
      <c r="B40" s="14"/>
      <c r="C40" s="14"/>
      <c r="D40" s="14"/>
      <c r="E40" s="14"/>
      <c r="F40" s="14"/>
      <c r="G40" s="14"/>
      <c r="H40" s="14"/>
    </row>
    <row r="41" spans="1:8" x14ac:dyDescent="0.25">
      <c r="B41" s="14"/>
      <c r="C41" s="14"/>
      <c r="D41" s="14"/>
      <c r="E41" s="14"/>
      <c r="F41" s="14"/>
      <c r="G41" s="14"/>
      <c r="H41" s="14"/>
    </row>
    <row r="42" spans="1:8" x14ac:dyDescent="0.25">
      <c r="B42" s="14"/>
      <c r="C42" s="14"/>
      <c r="D42" s="14"/>
      <c r="E42" s="14"/>
      <c r="F42" s="14"/>
      <c r="G42" s="14"/>
      <c r="H42" s="14"/>
    </row>
    <row r="43" spans="1:8" x14ac:dyDescent="0.25">
      <c r="B43" s="14"/>
      <c r="C43" s="14"/>
      <c r="D43" s="14"/>
      <c r="E43" s="14"/>
      <c r="F43" s="14"/>
      <c r="G43" s="14"/>
      <c r="H43" s="14"/>
    </row>
    <row r="44" spans="1:8" x14ac:dyDescent="0.25">
      <c r="B44" s="14"/>
      <c r="C44" s="14"/>
      <c r="D44" s="14"/>
      <c r="E44" s="14"/>
      <c r="F44" s="14"/>
      <c r="G44" s="14"/>
      <c r="H44" s="14"/>
    </row>
    <row r="45" spans="1:8" x14ac:dyDescent="0.25">
      <c r="B45" s="14"/>
      <c r="C45" s="14"/>
      <c r="D45" s="14"/>
      <c r="E45" s="14"/>
      <c r="F45" s="14"/>
      <c r="G45" s="14"/>
      <c r="H45" s="14"/>
    </row>
    <row r="46" spans="1:8" x14ac:dyDescent="0.25">
      <c r="B46" s="14"/>
      <c r="C46" s="14"/>
      <c r="D46" s="14"/>
      <c r="E46" s="14"/>
      <c r="F46" s="14"/>
      <c r="G46" s="14"/>
      <c r="H46" s="14"/>
    </row>
    <row r="47" spans="1:8" x14ac:dyDescent="0.25">
      <c r="B47" s="14"/>
      <c r="C47" s="14"/>
      <c r="D47" s="14"/>
      <c r="E47" s="14"/>
      <c r="F47" s="14"/>
      <c r="G47" s="14"/>
      <c r="H47" s="14"/>
    </row>
    <row r="48" spans="1:8" x14ac:dyDescent="0.25">
      <c r="B48" s="14"/>
      <c r="C48" s="14"/>
      <c r="D48" s="14"/>
      <c r="E48" s="14"/>
      <c r="F48" s="14"/>
      <c r="G48" s="14"/>
      <c r="H48" s="14"/>
    </row>
  </sheetData>
  <sheetProtection algorithmName="SHA-512" hashValue="a9kgcascb7dfQRU7tRbczLf3ja/sKub2w5lcgDVDCZYNvDIjbDvnqVNCRZlUqTJuc9A+Ow2Xc5xy5JsDCNqIng==" saltValue="kF/n+ZZdoiiRdxeTfekKhw==" spinCount="100000" sheet="1" objects="1" scenarios="1"/>
  <mergeCells count="25">
    <mergeCell ref="C8:D9"/>
    <mergeCell ref="E8:E9"/>
    <mergeCell ref="F8:H8"/>
    <mergeCell ref="B32:H36"/>
    <mergeCell ref="C24:D24"/>
    <mergeCell ref="C26:H27"/>
    <mergeCell ref="D28:H28"/>
    <mergeCell ref="D29:H29"/>
    <mergeCell ref="D30:H30"/>
    <mergeCell ref="C5:D5"/>
    <mergeCell ref="C23:D23"/>
    <mergeCell ref="C17:D17"/>
    <mergeCell ref="C18:D18"/>
    <mergeCell ref="C19:D19"/>
    <mergeCell ref="C20:D20"/>
    <mergeCell ref="C21:D21"/>
    <mergeCell ref="C15:D15"/>
    <mergeCell ref="C16:D16"/>
    <mergeCell ref="C22:D22"/>
    <mergeCell ref="C10:D10"/>
    <mergeCell ref="C11:D11"/>
    <mergeCell ref="C12:D12"/>
    <mergeCell ref="C13:D13"/>
    <mergeCell ref="C14:D14"/>
    <mergeCell ref="C7:G7"/>
  </mergeCells>
  <conditionalFormatting sqref="F10:F24">
    <cfRule type="cellIs" dxfId="2" priority="1" operator="equal">
      <formula>0</formula>
    </cfRule>
  </conditionalFormatting>
  <dataValidations count="1">
    <dataValidation type="list" allowBlank="1" showInputMessage="1" showErrorMessage="1" sqref="E5" xr:uid="{CE611406-9737-4CF3-951D-705B948B0B3A}">
      <formula1>SINO</formula1>
    </dataValidation>
  </dataValidations>
  <printOptions horizontalCentered="1"/>
  <pageMargins left="0.39370078740157483" right="0.39370078740157483" top="0.59055118110236227" bottom="0.39370078740157483" header="0.31496062992125984" footer="0.15748031496062992"/>
  <pageSetup scale="79" orientation="landscape" r:id="rId1"/>
  <headerFooter>
    <oddHeader>&amp;L&amp;G</oddHeader>
    <oddFooter>&amp;R&amp;"Carlito,Negrita"&amp;10CAIPAD&amp;"Carlito,Normal",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1:Z40"/>
  <sheetViews>
    <sheetView showGridLines="0" zoomScale="95" zoomScaleNormal="95" workbookViewId="0"/>
  </sheetViews>
  <sheetFormatPr baseColWidth="10" defaultColWidth="11.42578125" defaultRowHeight="15" x14ac:dyDescent="0.25"/>
  <cols>
    <col min="1" max="1" width="5.42578125" style="13" customWidth="1"/>
    <col min="2" max="2" width="3.5703125" style="38" customWidth="1"/>
    <col min="3" max="3" width="4.85546875" style="38" customWidth="1"/>
    <col min="4" max="4" width="48.85546875" style="38" customWidth="1"/>
    <col min="5" max="7" width="15.28515625" style="36" customWidth="1"/>
    <col min="8" max="8" width="17" style="36" customWidth="1"/>
    <col min="9" max="9" width="15.28515625" style="36" customWidth="1"/>
    <col min="10" max="16384" width="11.42578125" style="14"/>
  </cols>
  <sheetData>
    <row r="1" spans="1:26" ht="20.25" customHeight="1" x14ac:dyDescent="0.3">
      <c r="A1" s="17">
        <v>1</v>
      </c>
      <c r="B1" s="34" t="s">
        <v>995</v>
      </c>
      <c r="C1" s="35"/>
      <c r="D1" s="35"/>
    </row>
    <row r="2" spans="1:26" ht="20.25" customHeight="1" x14ac:dyDescent="0.3">
      <c r="A2" s="17">
        <v>2</v>
      </c>
      <c r="B2" s="34" t="s">
        <v>193</v>
      </c>
      <c r="C2" s="37"/>
      <c r="D2" s="37"/>
    </row>
    <row r="3" spans="1:26" ht="18.75" x14ac:dyDescent="0.3">
      <c r="A3" s="17">
        <v>3</v>
      </c>
      <c r="B3" s="208" t="s">
        <v>994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</row>
    <row r="4" spans="1:26" ht="9.75" customHeight="1" x14ac:dyDescent="0.3">
      <c r="A4" s="17">
        <v>4</v>
      </c>
      <c r="B4" s="34"/>
    </row>
    <row r="5" spans="1:26" s="42" customFormat="1" ht="22.5" customHeight="1" thickBot="1" x14ac:dyDescent="0.3">
      <c r="A5" s="17">
        <v>5</v>
      </c>
      <c r="B5" s="39" t="s">
        <v>468</v>
      </c>
      <c r="C5" s="40" t="s">
        <v>873</v>
      </c>
      <c r="D5" s="41"/>
      <c r="E5" s="40"/>
      <c r="F5" s="40"/>
      <c r="G5" s="40"/>
      <c r="H5" s="40"/>
      <c r="I5" s="40"/>
    </row>
    <row r="6" spans="1:26" ht="32.25" customHeight="1" thickTop="1" x14ac:dyDescent="0.25">
      <c r="A6" s="17">
        <v>6</v>
      </c>
      <c r="C6" s="277" t="s">
        <v>49</v>
      </c>
      <c r="D6" s="277"/>
      <c r="E6" s="279" t="s">
        <v>213</v>
      </c>
      <c r="F6" s="281" t="s">
        <v>214</v>
      </c>
      <c r="G6" s="281" t="s">
        <v>215</v>
      </c>
      <c r="H6" s="281" t="s">
        <v>874</v>
      </c>
      <c r="I6" s="283" t="s">
        <v>875</v>
      </c>
    </row>
    <row r="7" spans="1:26" ht="32.25" customHeight="1" thickBot="1" x14ac:dyDescent="0.3">
      <c r="A7" s="17">
        <v>7</v>
      </c>
      <c r="C7" s="278"/>
      <c r="D7" s="278"/>
      <c r="E7" s="280"/>
      <c r="F7" s="282"/>
      <c r="G7" s="282"/>
      <c r="H7" s="282"/>
      <c r="I7" s="284"/>
    </row>
    <row r="8" spans="1:26" ht="22.9" customHeight="1" thickTop="1" thickBot="1" x14ac:dyDescent="0.3">
      <c r="A8" s="17">
        <v>8</v>
      </c>
      <c r="C8" s="43" t="s">
        <v>753</v>
      </c>
      <c r="D8" s="44" t="s">
        <v>0</v>
      </c>
      <c r="E8" s="45">
        <f>SUM(E9:E29)</f>
        <v>0</v>
      </c>
      <c r="F8" s="46">
        <f t="shared" ref="F8:I8" si="0">SUM(F9:F29)</f>
        <v>0</v>
      </c>
      <c r="G8" s="46">
        <f t="shared" si="0"/>
        <v>0</v>
      </c>
      <c r="H8" s="46">
        <f t="shared" si="0"/>
        <v>0</v>
      </c>
      <c r="I8" s="47">
        <f t="shared" si="0"/>
        <v>0</v>
      </c>
    </row>
    <row r="9" spans="1:26" ht="22.15" customHeight="1" x14ac:dyDescent="0.25">
      <c r="A9" s="17">
        <v>9</v>
      </c>
      <c r="C9" s="48" t="s">
        <v>43</v>
      </c>
      <c r="D9" s="194" t="s">
        <v>51</v>
      </c>
      <c r="E9" s="186"/>
      <c r="F9" s="187"/>
      <c r="G9" s="187"/>
      <c r="H9" s="187"/>
      <c r="I9" s="188"/>
    </row>
    <row r="10" spans="1:26" ht="22.15" customHeight="1" x14ac:dyDescent="0.25">
      <c r="A10" s="17">
        <v>10</v>
      </c>
      <c r="C10" s="49" t="s">
        <v>44</v>
      </c>
      <c r="D10" s="194" t="s">
        <v>216</v>
      </c>
      <c r="E10" s="189"/>
      <c r="F10" s="173"/>
      <c r="G10" s="173"/>
      <c r="H10" s="173"/>
      <c r="I10" s="190"/>
    </row>
    <row r="11" spans="1:26" ht="22.15" customHeight="1" x14ac:dyDescent="0.25">
      <c r="A11" s="17">
        <v>11</v>
      </c>
      <c r="C11" s="49" t="s">
        <v>45</v>
      </c>
      <c r="D11" s="194" t="s">
        <v>50</v>
      </c>
      <c r="E11" s="189"/>
      <c r="F11" s="173"/>
      <c r="G11" s="173"/>
      <c r="H11" s="173"/>
      <c r="I11" s="190"/>
    </row>
    <row r="12" spans="1:26" ht="22.15" customHeight="1" x14ac:dyDescent="0.25">
      <c r="A12" s="17">
        <v>12</v>
      </c>
      <c r="C12" s="49" t="s">
        <v>48</v>
      </c>
      <c r="D12" s="194" t="s">
        <v>52</v>
      </c>
      <c r="E12" s="186"/>
      <c r="F12" s="187"/>
      <c r="G12" s="187"/>
      <c r="H12" s="187"/>
      <c r="I12" s="188"/>
    </row>
    <row r="13" spans="1:26" ht="22.15" customHeight="1" x14ac:dyDescent="0.25">
      <c r="A13" s="17">
        <v>13</v>
      </c>
      <c r="C13" s="49" t="s">
        <v>135</v>
      </c>
      <c r="D13" s="194" t="s">
        <v>182</v>
      </c>
      <c r="E13" s="186"/>
      <c r="F13" s="187"/>
      <c r="G13" s="187"/>
      <c r="H13" s="187"/>
      <c r="I13" s="188"/>
    </row>
    <row r="14" spans="1:26" ht="22.15" customHeight="1" x14ac:dyDescent="0.25">
      <c r="A14" s="17">
        <v>14</v>
      </c>
      <c r="C14" s="49" t="s">
        <v>137</v>
      </c>
      <c r="D14" s="194" t="s">
        <v>185</v>
      </c>
      <c r="E14" s="186"/>
      <c r="F14" s="187"/>
      <c r="G14" s="187"/>
      <c r="H14" s="187"/>
      <c r="I14" s="188"/>
    </row>
    <row r="15" spans="1:26" ht="22.15" customHeight="1" x14ac:dyDescent="0.25">
      <c r="A15" s="17">
        <v>15</v>
      </c>
      <c r="C15" s="49" t="s">
        <v>138</v>
      </c>
      <c r="D15" s="194" t="s">
        <v>186</v>
      </c>
      <c r="E15" s="186"/>
      <c r="F15" s="187"/>
      <c r="G15" s="187"/>
      <c r="H15" s="187"/>
      <c r="I15" s="188"/>
    </row>
    <row r="16" spans="1:26" ht="22.15" customHeight="1" x14ac:dyDescent="0.25">
      <c r="A16" s="17">
        <v>16</v>
      </c>
      <c r="C16" s="49" t="s">
        <v>200</v>
      </c>
      <c r="D16" s="194" t="s">
        <v>187</v>
      </c>
      <c r="E16" s="186"/>
      <c r="F16" s="187"/>
      <c r="G16" s="187"/>
      <c r="H16" s="187"/>
      <c r="I16" s="188"/>
    </row>
    <row r="17" spans="1:9" ht="22.15" customHeight="1" x14ac:dyDescent="0.25">
      <c r="A17" s="17">
        <v>17</v>
      </c>
      <c r="C17" s="49" t="s">
        <v>202</v>
      </c>
      <c r="D17" s="194" t="s">
        <v>188</v>
      </c>
      <c r="E17" s="186"/>
      <c r="F17" s="187"/>
      <c r="G17" s="187"/>
      <c r="H17" s="187"/>
      <c r="I17" s="188"/>
    </row>
    <row r="18" spans="1:9" ht="22.15" customHeight="1" x14ac:dyDescent="0.25">
      <c r="A18" s="17">
        <v>18</v>
      </c>
      <c r="C18" s="49" t="s">
        <v>204</v>
      </c>
      <c r="D18" s="194" t="s">
        <v>217</v>
      </c>
      <c r="E18" s="186"/>
      <c r="F18" s="187"/>
      <c r="G18" s="187"/>
      <c r="H18" s="187"/>
      <c r="I18" s="188"/>
    </row>
    <row r="19" spans="1:9" ht="22.15" customHeight="1" x14ac:dyDescent="0.25">
      <c r="A19" s="17">
        <v>19</v>
      </c>
      <c r="C19" s="49" t="s">
        <v>205</v>
      </c>
      <c r="D19" s="194" t="s">
        <v>729</v>
      </c>
      <c r="E19" s="186"/>
      <c r="F19" s="285"/>
      <c r="G19" s="286"/>
      <c r="H19" s="286"/>
      <c r="I19" s="286"/>
    </row>
    <row r="20" spans="1:9" ht="22.15" customHeight="1" x14ac:dyDescent="0.25">
      <c r="A20" s="17">
        <v>20</v>
      </c>
      <c r="C20" s="49" t="s">
        <v>206</v>
      </c>
      <c r="D20" s="194" t="s">
        <v>467</v>
      </c>
      <c r="E20" s="186"/>
      <c r="F20" s="287"/>
      <c r="G20" s="288"/>
      <c r="H20" s="288"/>
      <c r="I20" s="288"/>
    </row>
    <row r="21" spans="1:9" ht="21.6" customHeight="1" x14ac:dyDescent="0.25">
      <c r="A21" s="17">
        <v>21</v>
      </c>
      <c r="C21" s="49" t="s">
        <v>208</v>
      </c>
      <c r="D21" s="194" t="s">
        <v>754</v>
      </c>
      <c r="E21" s="186"/>
      <c r="F21" s="187"/>
      <c r="G21" s="187"/>
      <c r="H21" s="187"/>
      <c r="I21" s="188"/>
    </row>
    <row r="22" spans="1:9" ht="27" customHeight="1" x14ac:dyDescent="0.25">
      <c r="A22" s="17">
        <v>22</v>
      </c>
      <c r="C22" s="49" t="s">
        <v>211</v>
      </c>
      <c r="D22" s="194" t="s">
        <v>456</v>
      </c>
      <c r="E22" s="186"/>
      <c r="F22" s="187"/>
      <c r="G22" s="187"/>
      <c r="H22" s="187"/>
      <c r="I22" s="188"/>
    </row>
    <row r="23" spans="1:9" ht="22.15" customHeight="1" x14ac:dyDescent="0.25">
      <c r="A23" s="17">
        <v>23</v>
      </c>
      <c r="C23" s="49" t="s">
        <v>212</v>
      </c>
      <c r="D23" s="194" t="s">
        <v>53</v>
      </c>
      <c r="E23" s="186"/>
      <c r="F23" s="187"/>
      <c r="G23" s="187"/>
      <c r="H23" s="187"/>
      <c r="I23" s="188"/>
    </row>
    <row r="24" spans="1:9" ht="22.15" customHeight="1" x14ac:dyDescent="0.25">
      <c r="A24" s="17">
        <v>24</v>
      </c>
      <c r="C24" s="49" t="s">
        <v>222</v>
      </c>
      <c r="D24" s="194" t="s">
        <v>54</v>
      </c>
      <c r="E24" s="186"/>
      <c r="F24" s="187"/>
      <c r="G24" s="187"/>
      <c r="H24" s="187"/>
      <c r="I24" s="188"/>
    </row>
    <row r="25" spans="1:9" ht="22.15" customHeight="1" x14ac:dyDescent="0.25">
      <c r="A25" s="17">
        <v>25</v>
      </c>
      <c r="C25" s="49" t="s">
        <v>466</v>
      </c>
      <c r="D25" s="194" t="s">
        <v>218</v>
      </c>
      <c r="E25" s="186"/>
      <c r="F25" s="187"/>
      <c r="G25" s="187"/>
      <c r="H25" s="187"/>
      <c r="I25" s="188"/>
    </row>
    <row r="26" spans="1:9" ht="22.15" customHeight="1" x14ac:dyDescent="0.25">
      <c r="A26" s="17">
        <v>26</v>
      </c>
      <c r="C26" s="49" t="s">
        <v>468</v>
      </c>
      <c r="D26" s="194" t="s">
        <v>219</v>
      </c>
      <c r="E26" s="186"/>
      <c r="F26" s="187"/>
      <c r="G26" s="187"/>
      <c r="H26" s="187"/>
      <c r="I26" s="188"/>
    </row>
    <row r="27" spans="1:9" ht="22.15" customHeight="1" x14ac:dyDescent="0.25">
      <c r="A27" s="17">
        <v>27</v>
      </c>
      <c r="C27" s="49" t="s">
        <v>755</v>
      </c>
      <c r="D27" s="194" t="s">
        <v>220</v>
      </c>
      <c r="E27" s="186"/>
      <c r="F27" s="187"/>
      <c r="G27" s="187"/>
      <c r="H27" s="187"/>
      <c r="I27" s="188"/>
    </row>
    <row r="28" spans="1:9" ht="22.15" customHeight="1" x14ac:dyDescent="0.25">
      <c r="A28" s="17">
        <v>28</v>
      </c>
      <c r="C28" s="49" t="s">
        <v>756</v>
      </c>
      <c r="D28" s="194" t="s">
        <v>757</v>
      </c>
      <c r="E28" s="189"/>
      <c r="F28" s="173"/>
      <c r="G28" s="173"/>
      <c r="H28" s="173"/>
      <c r="I28" s="190"/>
    </row>
    <row r="29" spans="1:9" ht="22.15" customHeight="1" x14ac:dyDescent="0.25">
      <c r="A29" s="17">
        <v>29</v>
      </c>
      <c r="C29" s="50" t="s">
        <v>758</v>
      </c>
      <c r="D29" s="206" t="s">
        <v>876</v>
      </c>
      <c r="E29" s="51">
        <f>SUM(E30:E32)</f>
        <v>0</v>
      </c>
      <c r="F29" s="52">
        <f>SUM(F30:F32)</f>
        <v>0</v>
      </c>
      <c r="G29" s="52">
        <f>SUM(G30:G32)</f>
        <v>0</v>
      </c>
      <c r="H29" s="52">
        <f>SUM(H30:H32)</f>
        <v>0</v>
      </c>
      <c r="I29" s="53">
        <f>SUM(I30:I32)</f>
        <v>0</v>
      </c>
    </row>
    <row r="30" spans="1:9" ht="22.15" customHeight="1" x14ac:dyDescent="0.25">
      <c r="A30" s="17">
        <v>30</v>
      </c>
      <c r="C30" s="54" t="s">
        <v>223</v>
      </c>
      <c r="D30" s="207"/>
      <c r="E30" s="189"/>
      <c r="F30" s="173"/>
      <c r="G30" s="173"/>
      <c r="H30" s="173"/>
      <c r="I30" s="190"/>
    </row>
    <row r="31" spans="1:9" ht="22.15" customHeight="1" x14ac:dyDescent="0.25">
      <c r="A31" s="17">
        <v>31</v>
      </c>
      <c r="C31" s="54" t="s">
        <v>224</v>
      </c>
      <c r="D31" s="195"/>
      <c r="E31" s="189"/>
      <c r="F31" s="173"/>
      <c r="G31" s="173"/>
      <c r="H31" s="173"/>
      <c r="I31" s="190"/>
    </row>
    <row r="32" spans="1:9" ht="22.15" customHeight="1" thickBot="1" x14ac:dyDescent="0.3">
      <c r="A32" s="17">
        <v>32</v>
      </c>
      <c r="C32" s="55" t="s">
        <v>225</v>
      </c>
      <c r="D32" s="196"/>
      <c r="E32" s="191"/>
      <c r="F32" s="192"/>
      <c r="G32" s="192"/>
      <c r="H32" s="192"/>
      <c r="I32" s="193"/>
    </row>
    <row r="33" spans="1:9" ht="15.75" thickTop="1" x14ac:dyDescent="0.25">
      <c r="A33" s="17">
        <v>33</v>
      </c>
      <c r="C33" s="56" t="s">
        <v>55</v>
      </c>
      <c r="D33" s="56"/>
      <c r="E33" s="57"/>
      <c r="F33" s="57"/>
      <c r="G33" s="57"/>
      <c r="H33" s="57"/>
      <c r="I33" s="57"/>
    </row>
    <row r="34" spans="1:9" x14ac:dyDescent="0.25">
      <c r="A34" s="17">
        <v>34</v>
      </c>
      <c r="C34" s="276" t="s">
        <v>56</v>
      </c>
      <c r="D34" s="276"/>
      <c r="E34" s="276"/>
      <c r="F34" s="276"/>
      <c r="G34" s="276"/>
      <c r="H34" s="276"/>
      <c r="I34" s="276"/>
    </row>
    <row r="35" spans="1:9" x14ac:dyDescent="0.25">
      <c r="A35" s="17">
        <v>35</v>
      </c>
      <c r="B35" s="14"/>
      <c r="C35" s="58"/>
      <c r="D35" s="58"/>
      <c r="E35" s="58"/>
      <c r="F35" s="58"/>
      <c r="G35" s="58"/>
      <c r="H35" s="58"/>
      <c r="I35" s="58"/>
    </row>
    <row r="36" spans="1:9" x14ac:dyDescent="0.25">
      <c r="A36" s="17">
        <v>36</v>
      </c>
      <c r="B36" s="14"/>
      <c r="C36" s="58" t="s">
        <v>133</v>
      </c>
      <c r="D36" s="58"/>
      <c r="E36" s="58"/>
      <c r="F36" s="58"/>
      <c r="G36" s="58"/>
      <c r="H36" s="58"/>
      <c r="I36" s="58"/>
    </row>
    <row r="37" spans="1:9" ht="21" customHeight="1" x14ac:dyDescent="0.25">
      <c r="A37" s="17">
        <v>37</v>
      </c>
      <c r="B37" s="14"/>
      <c r="C37" s="264"/>
      <c r="D37" s="265"/>
      <c r="E37" s="265"/>
      <c r="F37" s="265"/>
      <c r="G37" s="265"/>
      <c r="H37" s="265"/>
      <c r="I37" s="266"/>
    </row>
    <row r="38" spans="1:9" ht="21" customHeight="1" x14ac:dyDescent="0.25">
      <c r="A38" s="17"/>
      <c r="B38" s="14"/>
      <c r="C38" s="267"/>
      <c r="D38" s="268"/>
      <c r="E38" s="268"/>
      <c r="F38" s="268"/>
      <c r="G38" s="268"/>
      <c r="H38" s="268"/>
      <c r="I38" s="269"/>
    </row>
    <row r="39" spans="1:9" ht="21" customHeight="1" x14ac:dyDescent="0.25">
      <c r="A39" s="17"/>
      <c r="B39" s="14"/>
      <c r="C39" s="267"/>
      <c r="D39" s="268"/>
      <c r="E39" s="268"/>
      <c r="F39" s="268"/>
      <c r="G39" s="268"/>
      <c r="H39" s="268"/>
      <c r="I39" s="269"/>
    </row>
    <row r="40" spans="1:9" ht="21" customHeight="1" x14ac:dyDescent="0.25">
      <c r="B40" s="14"/>
      <c r="C40" s="270"/>
      <c r="D40" s="271"/>
      <c r="E40" s="271"/>
      <c r="F40" s="271"/>
      <c r="G40" s="271"/>
      <c r="H40" s="271"/>
      <c r="I40" s="272"/>
    </row>
  </sheetData>
  <sheetProtection algorithmName="SHA-512" hashValue="tlkliFxSFyBbSTJuzFHLgEf8eP/mGgwneECIi58G8QTZ5zUCAKdHczjX8baCfPwshoLA7Ib16YjcCQ+wbW8xtg==" saltValue="HPsqWlqA+qAayTtktqm+iA==" spinCount="100000" sheet="1" objects="1" scenarios="1"/>
  <mergeCells count="9">
    <mergeCell ref="C34:I34"/>
    <mergeCell ref="C37:I40"/>
    <mergeCell ref="C6:D7"/>
    <mergeCell ref="E6:E7"/>
    <mergeCell ref="F6:F7"/>
    <mergeCell ref="G6:G7"/>
    <mergeCell ref="H6:H7"/>
    <mergeCell ref="I6:I7"/>
    <mergeCell ref="F19:I20"/>
  </mergeCells>
  <conditionalFormatting sqref="E8:I8">
    <cfRule type="cellIs" dxfId="1" priority="1" operator="equal">
      <formula>0</formula>
    </cfRule>
  </conditionalFormatting>
  <conditionalFormatting sqref="E29:I29">
    <cfRule type="cellIs" dxfId="0" priority="8" operator="equal">
      <formula>0</formula>
    </cfRule>
  </conditionalFormatting>
  <printOptions horizontalCentered="1"/>
  <pageMargins left="0.39370078740157483" right="0.39370078740157483" top="0.59055118110236227" bottom="0.39370078740157483" header="0.31496062992125984" footer="0.15748031496062992"/>
  <pageSetup scale="64" orientation="landscape" r:id="rId1"/>
  <headerFooter>
    <oddHeader>&amp;L&amp;G</oddHeader>
    <oddFooter>&amp;R&amp;"Carlito,Negrita"&amp;10CAIPAD&amp;"Carlito,Normal",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11</vt:i4>
      </vt:variant>
    </vt:vector>
  </HeadingPairs>
  <TitlesOfParts>
    <vt:vector size="19" baseType="lpstr">
      <vt:lpstr>ubicacion (2)</vt:lpstr>
      <vt:lpstr>Códigos Portada</vt:lpstr>
      <vt:lpstr>Portada</vt:lpstr>
      <vt:lpstr>Cuadro 1</vt:lpstr>
      <vt:lpstr>Cuadro 2</vt:lpstr>
      <vt:lpstr>Cuadro 3</vt:lpstr>
      <vt:lpstr>Cuadro 4</vt:lpstr>
      <vt:lpstr>Cuadro 5</vt:lpstr>
      <vt:lpstr>'Cuadro 1'!Área_de_impresión</vt:lpstr>
      <vt:lpstr>'Cuadro 2'!Área_de_impresión</vt:lpstr>
      <vt:lpstr>'Cuadro 3'!Área_de_impresión</vt:lpstr>
      <vt:lpstr>'Cuadro 4'!Área_de_impresión</vt:lpstr>
      <vt:lpstr>'Cuadro 5'!Área_de_impresión</vt:lpstr>
      <vt:lpstr>Portada!Área_de_impresión</vt:lpstr>
      <vt:lpstr>datos</vt:lpstr>
      <vt:lpstr>'Cuadro 2'!OLE_LINK2</vt:lpstr>
      <vt:lpstr>prov</vt:lpstr>
      <vt:lpstr>prov1</vt:lpstr>
      <vt:lpstr>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dbrenes</dc:creator>
  <cp:lastModifiedBy>Dixie Brenes Vindas</cp:lastModifiedBy>
  <cp:lastPrinted>2025-11-26T00:45:10Z</cp:lastPrinted>
  <dcterms:created xsi:type="dcterms:W3CDTF">2011-05-27T17:11:21Z</dcterms:created>
  <dcterms:modified xsi:type="dcterms:W3CDTF">2025-11-26T17:12:44Z</dcterms:modified>
</cp:coreProperties>
</file>