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minmepcr-my.sharepoint.com/personal/mayra_quiros_jimenez_mep_go_cr/Documents/Documentos/Publicaciones web/"/>
    </mc:Choice>
  </mc:AlternateContent>
  <xr:revisionPtr revIDLastSave="0" documentId="8_{24AC0130-E8E4-4E51-8B52-87EECFB0D0FF}" xr6:coauthVersionLast="47" xr6:coauthVersionMax="47" xr10:uidLastSave="{00000000-0000-0000-0000-000000000000}"/>
  <bookViews>
    <workbookView xWindow="4260" yWindow="2475" windowWidth="21600" windowHeight="11235" tabRatio="710" xr2:uid="{D42B7089-DC7F-4B97-95AC-A08132EEE293}"/>
  </bookViews>
  <sheets>
    <sheet name="Portada" sheetId="94" r:id="rId1"/>
    <sheet name="Funcionarios" sheetId="95" r:id="rId2"/>
    <sheet name="Contenido" sheetId="93" r:id="rId3"/>
    <sheet name="Serie Histórica" sheetId="3" r:id="rId4"/>
    <sheet name="C1" sheetId="4" r:id="rId5"/>
    <sheet name="C2" sheetId="5" r:id="rId6"/>
    <sheet name="C3" sheetId="6" r:id="rId7"/>
    <sheet name="C4" sheetId="7" r:id="rId8"/>
    <sheet name="C5" sheetId="8" r:id="rId9"/>
    <sheet name="C6" sheetId="9" r:id="rId10"/>
    <sheet name="C7" sheetId="10" r:id="rId11"/>
    <sheet name="C8" sheetId="20" r:id="rId12"/>
    <sheet name="C9" sheetId="21" r:id="rId13"/>
    <sheet name="C10" sheetId="22" r:id="rId14"/>
    <sheet name="C11" sheetId="23" r:id="rId15"/>
    <sheet name="C12" sheetId="25" r:id="rId16"/>
    <sheet name="C13" sheetId="26" r:id="rId17"/>
    <sheet name="C14" sheetId="27" r:id="rId18"/>
    <sheet name="C15" sheetId="28" r:id="rId19"/>
    <sheet name="I y II Ciclos" sheetId="11" r:id="rId20"/>
    <sheet name="C16" sheetId="12" r:id="rId21"/>
    <sheet name="C17" sheetId="13" r:id="rId22"/>
    <sheet name="C18" sheetId="29" r:id="rId23"/>
    <sheet name="C19" sheetId="30" r:id="rId24"/>
    <sheet name="C20" sheetId="31" r:id="rId25"/>
    <sheet name="C21" sheetId="32" r:id="rId26"/>
    <sheet name="C22" sheetId="33" r:id="rId27"/>
    <sheet name="C23" sheetId="34" r:id="rId28"/>
    <sheet name="C24" sheetId="35" r:id="rId29"/>
    <sheet name="C25" sheetId="36" r:id="rId30"/>
    <sheet name="C26" sheetId="37" r:id="rId31"/>
    <sheet name="C27" sheetId="38" r:id="rId32"/>
    <sheet name="C28" sheetId="39" r:id="rId33"/>
    <sheet name="C29" sheetId="40" r:id="rId34"/>
    <sheet name="C30" sheetId="41" r:id="rId35"/>
    <sheet name="C31" sheetId="42" r:id="rId36"/>
    <sheet name="Escuelas Nocturnas" sheetId="14" r:id="rId37"/>
    <sheet name="C32" sheetId="15" r:id="rId38"/>
    <sheet name="C33" sheetId="16" r:id="rId39"/>
    <sheet name="Colegios" sheetId="44" r:id="rId40"/>
    <sheet name="C34" sheetId="45" r:id="rId41"/>
    <sheet name="C35" sheetId="46" r:id="rId42"/>
    <sheet name="C36" sheetId="47" r:id="rId43"/>
    <sheet name="C37" sheetId="48" r:id="rId44"/>
    <sheet name="C38" sheetId="49" r:id="rId45"/>
    <sheet name="C39" sheetId="50" r:id="rId46"/>
    <sheet name="C40" sheetId="51" r:id="rId47"/>
    <sheet name="C41" sheetId="52" r:id="rId48"/>
    <sheet name="C42" sheetId="53" r:id="rId49"/>
    <sheet name="C43" sheetId="54" r:id="rId50"/>
    <sheet name="C44" sheetId="55" r:id="rId51"/>
    <sheet name="C45" sheetId="56" r:id="rId52"/>
    <sheet name="C46" sheetId="57" r:id="rId53"/>
    <sheet name="C47" sheetId="58" r:id="rId54"/>
    <sheet name="C48" sheetId="59" r:id="rId55"/>
    <sheet name="C49" sheetId="60" r:id="rId56"/>
    <sheet name="Colegios Académicos Diurnos" sheetId="61" r:id="rId57"/>
    <sheet name="C50" sheetId="62" r:id="rId58"/>
    <sheet name="C51" sheetId="63" r:id="rId59"/>
    <sheet name="C52" sheetId="64" r:id="rId60"/>
    <sheet name="C53" sheetId="65" r:id="rId61"/>
    <sheet name="C54" sheetId="66" r:id="rId62"/>
    <sheet name="C55" sheetId="67" r:id="rId63"/>
    <sheet name="Colegios Técnicos Diurnos" sheetId="68" r:id="rId64"/>
    <sheet name="C56" sheetId="69" r:id="rId65"/>
    <sheet name="C57" sheetId="70" r:id="rId66"/>
    <sheet name="C58" sheetId="71" r:id="rId67"/>
    <sheet name="C59" sheetId="72" r:id="rId68"/>
    <sheet name="C60" sheetId="73" r:id="rId69"/>
    <sheet name="C61" sheetId="74" r:id="rId70"/>
    <sheet name="Colegios Académicos Nocturnos" sheetId="75" r:id="rId71"/>
    <sheet name="C62" sheetId="76" r:id="rId72"/>
    <sheet name="C63" sheetId="77" r:id="rId73"/>
    <sheet name="C64" sheetId="78" r:id="rId74"/>
    <sheet name="C65" sheetId="79" r:id="rId75"/>
    <sheet name="C66" sheetId="80" r:id="rId76"/>
    <sheet name="C67" sheetId="81" r:id="rId77"/>
    <sheet name="Colegios Técnicos Nocturnos" sheetId="82" r:id="rId78"/>
    <sheet name="C68" sheetId="83" r:id="rId79"/>
    <sheet name="C69" sheetId="84" r:id="rId80"/>
    <sheet name="C70" sheetId="85" r:id="rId81"/>
    <sheet name="C71" sheetId="86" r:id="rId82"/>
    <sheet name="C72" sheetId="87" r:id="rId83"/>
    <sheet name="C73" sheetId="88" r:id="rId84"/>
    <sheet name="Programa Aula Edad" sheetId="89" r:id="rId85"/>
    <sheet name="C74" sheetId="90" r:id="rId86"/>
    <sheet name="C75" sheetId="91" r:id="rId87"/>
  </sheets>
  <definedNames>
    <definedName name="_Key1" hidden="1">#REF!</definedName>
    <definedName name="_Order1" hidden="1">255</definedName>
    <definedName name="_xlnm.Print_Area" localSheetId="4">'C1'!$A$1:$X$31</definedName>
    <definedName name="_xlnm.Print_Area" localSheetId="13">'C10'!$A$1:$P$41</definedName>
    <definedName name="_xlnm.Print_Area" localSheetId="14">'C11'!$A$1:$P$30</definedName>
    <definedName name="_xlnm.Print_Area" localSheetId="15">'C12'!$A$1:$P$37</definedName>
    <definedName name="_xlnm.Print_Area" localSheetId="16">'C13'!$A$1:$P$28</definedName>
    <definedName name="_xlnm.Print_Area" localSheetId="17">'C14'!$A$1:$P$28</definedName>
    <definedName name="_xlnm.Print_Area" localSheetId="18">'C15'!$A$1:$P$23</definedName>
    <definedName name="_xlnm.Print_Area" localSheetId="20">'C16'!$A$1:$AB$41</definedName>
    <definedName name="_xlnm.Print_Area" localSheetId="21">'C17'!$A$1:$AB$41</definedName>
    <definedName name="_xlnm.Print_Area" localSheetId="22">'C18'!$A$1:$AB$36</definedName>
    <definedName name="_xlnm.Print_Area" localSheetId="23">'C19'!$A$1:$AB$36</definedName>
    <definedName name="_xlnm.Print_Area" localSheetId="5">'C2'!$A$1:$X$33</definedName>
    <definedName name="_xlnm.Print_Area" localSheetId="24">'C20'!$A$1:$AB$36</definedName>
    <definedName name="_xlnm.Print_Area" localSheetId="25">'C21'!$A$1:$AB$36</definedName>
    <definedName name="_xlnm.Print_Area" localSheetId="26">'C22'!$A$1:$AB$36</definedName>
    <definedName name="_xlnm.Print_Area" localSheetId="27">'C23'!$A$1:$AB$36</definedName>
    <definedName name="_xlnm.Print_Area" localSheetId="28">'C24'!$A$1:$AB$36</definedName>
    <definedName name="_xlnm.Print_Area" localSheetId="29">'C25'!$A$1:$AB$36</definedName>
    <definedName name="_xlnm.Print_Area" localSheetId="30">'C26'!$A$1:$AB$33</definedName>
    <definedName name="_xlnm.Print_Area" localSheetId="31">'C27'!$A$1:$AB$33</definedName>
    <definedName name="_xlnm.Print_Area" localSheetId="32">'C28'!$A$1:$AB$33</definedName>
    <definedName name="_xlnm.Print_Area" localSheetId="33">'C29'!$A$1:$AB$33</definedName>
    <definedName name="_xlnm.Print_Area" localSheetId="6">'C3'!$A$1:$X$40</definedName>
    <definedName name="_xlnm.Print_Area" localSheetId="34">'C30'!$A$1:$AB$37</definedName>
    <definedName name="_xlnm.Print_Area" localSheetId="35">'C31'!$A$1:$AB$37</definedName>
    <definedName name="_xlnm.Print_Area" localSheetId="37">'C32'!$A$1:$T$20</definedName>
    <definedName name="_xlnm.Print_Area" localSheetId="38">'C33'!$A$1:$T$20</definedName>
    <definedName name="_xlnm.Print_Area" localSheetId="40">'C34'!$A$1:$AB$41</definedName>
    <definedName name="_xlnm.Print_Area" localSheetId="41">'C35'!$A$1:$AB$41</definedName>
    <definedName name="_xlnm.Print_Area" localSheetId="42">'C36'!$A$1:$AB$36</definedName>
    <definedName name="_xlnm.Print_Area" localSheetId="43">'C37'!$A$1:$AB$36</definedName>
    <definedName name="_xlnm.Print_Area" localSheetId="44">'C38'!$A$1:$AB$36</definedName>
    <definedName name="_xlnm.Print_Area" localSheetId="45">'C39'!$A$1:$AB$36</definedName>
    <definedName name="_xlnm.Print_Area" localSheetId="7">'C4'!$A$1:$X$31</definedName>
    <definedName name="_xlnm.Print_Area" localSheetId="46">'C40'!$A$1:$AB$36</definedName>
    <definedName name="_xlnm.Print_Area" localSheetId="47">'C41'!$A$1:$AB$36</definedName>
    <definedName name="_xlnm.Print_Area" localSheetId="48">'C42'!$A$1:$AB$36</definedName>
    <definedName name="_xlnm.Print_Area" localSheetId="49">'C43'!$A$1:$AB$36</definedName>
    <definedName name="_xlnm.Print_Area" localSheetId="50">'C44'!$A$1:$AB$33</definedName>
    <definedName name="_xlnm.Print_Area" localSheetId="51">'C45'!$A$1:$AB$33</definedName>
    <definedName name="_xlnm.Print_Area" localSheetId="52">'C46'!$A$1:$AB$33</definedName>
    <definedName name="_xlnm.Print_Area" localSheetId="53">'C47'!$A$1:$AB$33</definedName>
    <definedName name="_xlnm.Print_Area" localSheetId="55">'C49'!$A$1:$AB$38</definedName>
    <definedName name="_xlnm.Print_Area" localSheetId="8">'C5'!$A$1:$X$35</definedName>
    <definedName name="_xlnm.Print_Area" localSheetId="57">'C50'!$A$1:$AB$41</definedName>
    <definedName name="_xlnm.Print_Area" localSheetId="58">'C51'!$A$1:$AB$41</definedName>
    <definedName name="_xlnm.Print_Area" localSheetId="59">'C52'!$A$1:$AB$36</definedName>
    <definedName name="_xlnm.Print_Area" localSheetId="60">'C53'!$A$1:$AB$36</definedName>
    <definedName name="_xlnm.Print_Area" localSheetId="61">'C54'!$A$1:$AB$36</definedName>
    <definedName name="_xlnm.Print_Area" localSheetId="62">'C55'!$A$1:$AB$37</definedName>
    <definedName name="_xlnm.Print_Area" localSheetId="64">'C56'!$A$1:$AB$41</definedName>
    <definedName name="_xlnm.Print_Area" localSheetId="65">'C57'!$A$1:$AB$41</definedName>
    <definedName name="_xlnm.Print_Area" localSheetId="66">'C58'!$A$1:$AB$36</definedName>
    <definedName name="_xlnm.Print_Area" localSheetId="67">'C59'!$A$1:$AB$36</definedName>
    <definedName name="_xlnm.Print_Area" localSheetId="9">'C6'!$A$1:$P$40</definedName>
    <definedName name="_xlnm.Print_Area" localSheetId="68">'C60'!$A$1:$AB$36</definedName>
    <definedName name="_xlnm.Print_Area" localSheetId="69">'C61'!$A$1:$AB$36</definedName>
    <definedName name="_xlnm.Print_Area" localSheetId="71">'C62'!$A$1:$X$35</definedName>
    <definedName name="_xlnm.Print_Area" localSheetId="72">'C63'!$A$1:$X$35</definedName>
    <definedName name="_xlnm.Print_Area" localSheetId="73">'C64'!$A$1:$X$33</definedName>
    <definedName name="_xlnm.Print_Area" localSheetId="74">'C65'!$A$1:$X$32</definedName>
    <definedName name="_xlnm.Print_Area" localSheetId="75">'C66'!$A$1:$X$32</definedName>
    <definedName name="_xlnm.Print_Area" localSheetId="76">'C67'!$A$1:$X$32</definedName>
    <definedName name="_xlnm.Print_Area" localSheetId="78">'C68'!$A$1:$P$35</definedName>
    <definedName name="_xlnm.Print_Area" localSheetId="79">'C69'!$A$1:$P$36</definedName>
    <definedName name="_xlnm.Print_Area" localSheetId="10">'C7'!$A$1:$P$30</definedName>
    <definedName name="_xlnm.Print_Area" localSheetId="80">'C70'!$A$1:$P$35</definedName>
    <definedName name="_xlnm.Print_Area" localSheetId="81">'C71'!$A$1:$P$35</definedName>
    <definedName name="_xlnm.Print_Area" localSheetId="82">'C72'!$A$1:$P$35</definedName>
    <definedName name="_xlnm.Print_Area" localSheetId="83">'C73'!$A$1:$P$35</definedName>
    <definedName name="_xlnm.Print_Area" localSheetId="85">'C74'!$A$1:$P$34</definedName>
    <definedName name="_xlnm.Print_Area" localSheetId="86">'C75'!$A$1:$P$35</definedName>
    <definedName name="_xlnm.Print_Area" localSheetId="11">'C8'!$A$1:$P$40</definedName>
    <definedName name="_xlnm.Print_Area" localSheetId="12">'C9'!$A$1:$P$30</definedName>
    <definedName name="_xlnm.Print_Area" localSheetId="39">Colegios!$B$2:$J$22</definedName>
    <definedName name="_xlnm.Print_Area" localSheetId="56">'Colegios Académicos Diurnos'!$A$2:$J$22</definedName>
    <definedName name="_xlnm.Print_Area" localSheetId="70">'Colegios Académicos Nocturnos'!$A$1:$K$24</definedName>
    <definedName name="_xlnm.Print_Area" localSheetId="63">'Colegios Técnicos Diurnos'!$A$1:$K$24</definedName>
    <definedName name="_xlnm.Print_Area" localSheetId="77">'Colegios Técnicos Nocturnos'!$A$1:$K$24</definedName>
    <definedName name="_xlnm.Print_Area" localSheetId="2">Contenido!$B$1:$C$87</definedName>
    <definedName name="_xlnm.Print_Area" localSheetId="36">'Escuelas Nocturnas'!$A$2:$J$22</definedName>
    <definedName name="_xlnm.Print_Area" localSheetId="1">Funcionarios!$A$1:$I$28</definedName>
    <definedName name="_xlnm.Print_Area" localSheetId="19">'I y II Ciclos'!$B$2:$J$23</definedName>
    <definedName name="_xlnm.Print_Area" localSheetId="0">Portada!$A$1:$G$27</definedName>
    <definedName name="_xlnm.Print_Area" localSheetId="84">'Programa Aula Edad'!$A$2:$K$23</definedName>
    <definedName name="_xlnm.Print_Area" localSheetId="3">'Serie Histórica'!$B$2:$J$22</definedName>
    <definedName name="D9_" localSheetId="2">Contenido!#REF!</definedName>
    <definedName name="D9_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91" l="1"/>
  <c r="G10" i="91"/>
  <c r="J10" i="91"/>
  <c r="K10" i="91"/>
  <c r="L10" i="91"/>
  <c r="N10" i="91"/>
  <c r="O10" i="91"/>
  <c r="P10" i="91"/>
  <c r="C19" i="91"/>
  <c r="B19" i="91"/>
  <c r="C15" i="91"/>
  <c r="B15" i="91"/>
  <c r="D13" i="91"/>
  <c r="C13" i="91"/>
  <c r="B13" i="91"/>
  <c r="D12" i="91"/>
  <c r="C12" i="91"/>
  <c r="B12" i="91"/>
  <c r="C11" i="91"/>
  <c r="C10" i="91" s="1"/>
  <c r="D11" i="91"/>
  <c r="D10" i="91" s="1"/>
  <c r="B11" i="91"/>
  <c r="B10" i="91" s="1"/>
  <c r="F10" i="90"/>
  <c r="G10" i="90"/>
  <c r="H10" i="90"/>
  <c r="J10" i="90"/>
  <c r="K10" i="90"/>
  <c r="L10" i="90"/>
  <c r="N10" i="90"/>
  <c r="O10" i="90"/>
  <c r="P10" i="90"/>
  <c r="B10" i="90"/>
  <c r="D14" i="90"/>
  <c r="D20" i="90"/>
  <c r="C20" i="90"/>
  <c r="B20" i="90"/>
  <c r="D19" i="90"/>
  <c r="C19" i="90"/>
  <c r="B19" i="90"/>
  <c r="C18" i="90"/>
  <c r="D17" i="90"/>
  <c r="C17" i="90"/>
  <c r="B17" i="90"/>
  <c r="D15" i="90"/>
  <c r="B12" i="90"/>
  <c r="C12" i="90"/>
  <c r="D12" i="90"/>
  <c r="B13" i="90"/>
  <c r="C13" i="90"/>
  <c r="D13" i="90"/>
  <c r="B14" i="90"/>
  <c r="C14" i="90"/>
  <c r="B15" i="90"/>
  <c r="C15" i="90"/>
  <c r="B16" i="90"/>
  <c r="C16" i="90"/>
  <c r="D16" i="90"/>
  <c r="B18" i="90"/>
  <c r="D18" i="90"/>
  <c r="C11" i="90"/>
  <c r="C10" i="90" s="1"/>
  <c r="D11" i="90"/>
  <c r="D10" i="90" s="1"/>
  <c r="B11" i="90"/>
  <c r="C20" i="87" l="1"/>
  <c r="D20" i="87"/>
  <c r="C21" i="87"/>
  <c r="D21" i="87"/>
  <c r="B21" i="87"/>
  <c r="B20" i="87"/>
  <c r="F8" i="87"/>
  <c r="G8" i="87"/>
  <c r="H8" i="87"/>
  <c r="J8" i="87"/>
  <c r="K8" i="87"/>
  <c r="L8" i="87"/>
  <c r="N8" i="87"/>
  <c r="O8" i="87"/>
  <c r="P8" i="87"/>
  <c r="C31" i="87"/>
  <c r="D27" i="87"/>
  <c r="B26" i="87"/>
  <c r="C26" i="87"/>
  <c r="D26" i="87"/>
  <c r="B24" i="87"/>
  <c r="C24" i="87"/>
  <c r="D24" i="87"/>
  <c r="C23" i="87"/>
  <c r="D23" i="87"/>
  <c r="C19" i="87"/>
  <c r="D16" i="87"/>
  <c r="C15" i="87"/>
  <c r="D15" i="87"/>
  <c r="D14" i="87"/>
  <c r="B13" i="87"/>
  <c r="C13" i="87"/>
  <c r="D12" i="87"/>
  <c r="D11" i="87"/>
  <c r="C11" i="87"/>
  <c r="B11" i="87"/>
  <c r="D9" i="87"/>
  <c r="C9" i="87"/>
  <c r="B10" i="87"/>
  <c r="C10" i="87"/>
  <c r="D10" i="87"/>
  <c r="B12" i="87"/>
  <c r="C12" i="87"/>
  <c r="B14" i="87"/>
  <c r="C14" i="87"/>
  <c r="B15" i="87"/>
  <c r="B16" i="87"/>
  <c r="C16" i="87"/>
  <c r="B17" i="87"/>
  <c r="C17" i="87"/>
  <c r="B18" i="87"/>
  <c r="C18" i="87"/>
  <c r="D18" i="87"/>
  <c r="B19" i="87"/>
  <c r="D19" i="87"/>
  <c r="B22" i="87"/>
  <c r="C22" i="87"/>
  <c r="D22" i="87"/>
  <c r="B23" i="87"/>
  <c r="B25" i="87"/>
  <c r="C25" i="87"/>
  <c r="D25" i="87"/>
  <c r="B27" i="87"/>
  <c r="C27" i="87"/>
  <c r="B28" i="87"/>
  <c r="C28" i="87"/>
  <c r="D28" i="87"/>
  <c r="B29" i="87"/>
  <c r="C29" i="87"/>
  <c r="D29" i="87"/>
  <c r="B31" i="87"/>
  <c r="D31" i="87"/>
  <c r="B32" i="87"/>
  <c r="C32" i="87"/>
  <c r="D32" i="87"/>
  <c r="B33" i="87"/>
  <c r="C33" i="87"/>
  <c r="D33" i="87"/>
  <c r="B34" i="87"/>
  <c r="C34" i="87"/>
  <c r="D34" i="87"/>
  <c r="B9" i="87"/>
  <c r="D8" i="85"/>
  <c r="F8" i="85"/>
  <c r="G8" i="85"/>
  <c r="H8" i="85"/>
  <c r="J8" i="85"/>
  <c r="K8" i="85"/>
  <c r="L8" i="85"/>
  <c r="N8" i="85"/>
  <c r="O8" i="85"/>
  <c r="P8" i="85"/>
  <c r="B21" i="85"/>
  <c r="C21" i="85"/>
  <c r="D21" i="85"/>
  <c r="B10" i="85"/>
  <c r="C10" i="85"/>
  <c r="D10" i="85"/>
  <c r="B11" i="85"/>
  <c r="C11" i="85"/>
  <c r="C8" i="85" s="1"/>
  <c r="D11" i="85"/>
  <c r="B12" i="85"/>
  <c r="C12" i="85"/>
  <c r="D12" i="85"/>
  <c r="B13" i="85"/>
  <c r="C13" i="85"/>
  <c r="D13" i="85"/>
  <c r="B14" i="85"/>
  <c r="C14" i="85"/>
  <c r="D14" i="85"/>
  <c r="B15" i="85"/>
  <c r="C15" i="85"/>
  <c r="D15" i="85"/>
  <c r="B16" i="85"/>
  <c r="C16" i="85"/>
  <c r="D16" i="85"/>
  <c r="B17" i="85"/>
  <c r="C17" i="85"/>
  <c r="D17" i="85"/>
  <c r="B18" i="85"/>
  <c r="C18" i="85"/>
  <c r="D18" i="85"/>
  <c r="B19" i="85"/>
  <c r="C19" i="85"/>
  <c r="D19" i="85"/>
  <c r="B20" i="85"/>
  <c r="C20" i="85"/>
  <c r="D20" i="85"/>
  <c r="B22" i="85"/>
  <c r="C22" i="85"/>
  <c r="D22" i="85"/>
  <c r="B23" i="85"/>
  <c r="C23" i="85"/>
  <c r="D23" i="85"/>
  <c r="B24" i="85"/>
  <c r="C24" i="85"/>
  <c r="D24" i="85"/>
  <c r="B25" i="85"/>
  <c r="C25" i="85"/>
  <c r="D25" i="85"/>
  <c r="B26" i="85"/>
  <c r="C26" i="85"/>
  <c r="D26" i="85"/>
  <c r="B27" i="85"/>
  <c r="C27" i="85"/>
  <c r="D27" i="85"/>
  <c r="B28" i="85"/>
  <c r="C28" i="85"/>
  <c r="D28" i="85"/>
  <c r="B29" i="85"/>
  <c r="C29" i="85"/>
  <c r="D29" i="85"/>
  <c r="B30" i="85"/>
  <c r="C30" i="85"/>
  <c r="D30" i="85"/>
  <c r="B31" i="85"/>
  <c r="C31" i="85"/>
  <c r="D31" i="85"/>
  <c r="B32" i="85"/>
  <c r="C32" i="85"/>
  <c r="D32" i="85"/>
  <c r="B33" i="85"/>
  <c r="C33" i="85"/>
  <c r="D33" i="85"/>
  <c r="B34" i="85"/>
  <c r="C34" i="85"/>
  <c r="D34" i="85"/>
  <c r="C9" i="85"/>
  <c r="D9" i="85"/>
  <c r="B9" i="85"/>
  <c r="B8" i="85" s="1"/>
  <c r="O14" i="84"/>
  <c r="O10" i="84"/>
  <c r="C16" i="84"/>
  <c r="C12" i="84"/>
  <c r="F10" i="84"/>
  <c r="G10" i="84"/>
  <c r="H10" i="84"/>
  <c r="J10" i="84"/>
  <c r="K10" i="84"/>
  <c r="L10" i="84"/>
  <c r="N10" i="84"/>
  <c r="P10" i="84"/>
  <c r="D18" i="84"/>
  <c r="F18" i="84"/>
  <c r="G18" i="84"/>
  <c r="H18" i="84"/>
  <c r="J18" i="84"/>
  <c r="K18" i="84"/>
  <c r="L18" i="84"/>
  <c r="N18" i="84"/>
  <c r="O18" i="84"/>
  <c r="P18" i="84"/>
  <c r="F14" i="84"/>
  <c r="G14" i="84"/>
  <c r="H14" i="84"/>
  <c r="J14" i="84"/>
  <c r="K14" i="84"/>
  <c r="L14" i="84"/>
  <c r="N14" i="84"/>
  <c r="P14" i="84"/>
  <c r="B12" i="84"/>
  <c r="C10" i="84"/>
  <c r="D12" i="84"/>
  <c r="B15" i="84"/>
  <c r="B14" i="84" s="1"/>
  <c r="C15" i="84"/>
  <c r="D15" i="84"/>
  <c r="D14" i="84" s="1"/>
  <c r="B16" i="84"/>
  <c r="D16" i="84"/>
  <c r="B19" i="84"/>
  <c r="B18" i="84" s="1"/>
  <c r="C19" i="84"/>
  <c r="C18" i="84" s="1"/>
  <c r="D19" i="84"/>
  <c r="C11" i="84"/>
  <c r="D11" i="84"/>
  <c r="D10" i="84" s="1"/>
  <c r="B11" i="84"/>
  <c r="B10" i="84" s="1"/>
  <c r="C18" i="83"/>
  <c r="D18" i="83"/>
  <c r="F18" i="83"/>
  <c r="G18" i="83"/>
  <c r="H18" i="83"/>
  <c r="J18" i="83"/>
  <c r="K18" i="83"/>
  <c r="L18" i="83"/>
  <c r="N18" i="83"/>
  <c r="O18" i="83"/>
  <c r="P18" i="83"/>
  <c r="D14" i="83"/>
  <c r="F14" i="83"/>
  <c r="G14" i="83"/>
  <c r="H14" i="83"/>
  <c r="J14" i="83"/>
  <c r="K14" i="83"/>
  <c r="L14" i="83"/>
  <c r="N14" i="83"/>
  <c r="O14" i="83"/>
  <c r="P14" i="83"/>
  <c r="F10" i="83"/>
  <c r="G10" i="83"/>
  <c r="H10" i="83"/>
  <c r="J10" i="83"/>
  <c r="K10" i="83"/>
  <c r="L10" i="83"/>
  <c r="N10" i="83"/>
  <c r="O10" i="83"/>
  <c r="P10" i="83"/>
  <c r="D16" i="83"/>
  <c r="C16" i="83"/>
  <c r="C14" i="83" s="1"/>
  <c r="B16" i="83"/>
  <c r="B12" i="83"/>
  <c r="C12" i="83"/>
  <c r="D12" i="83"/>
  <c r="D10" i="83" s="1"/>
  <c r="B15" i="83"/>
  <c r="B14" i="83" s="1"/>
  <c r="C15" i="83"/>
  <c r="D15" i="83"/>
  <c r="B19" i="83"/>
  <c r="B18" i="83" s="1"/>
  <c r="C19" i="83"/>
  <c r="D19" i="83"/>
  <c r="C11" i="83"/>
  <c r="C10" i="83" s="1"/>
  <c r="D11" i="83"/>
  <c r="B11" i="83"/>
  <c r="B10" i="83" s="1"/>
  <c r="C14" i="84" l="1"/>
  <c r="C8" i="87"/>
  <c r="D8" i="87"/>
  <c r="B8" i="87"/>
  <c r="D31" i="80"/>
  <c r="C31" i="80"/>
  <c r="D14" i="80"/>
  <c r="C14" i="80"/>
  <c r="B14" i="80"/>
  <c r="F8" i="80"/>
  <c r="G8" i="80"/>
  <c r="H8" i="80"/>
  <c r="J8" i="80"/>
  <c r="K8" i="80"/>
  <c r="L8" i="80"/>
  <c r="N8" i="80"/>
  <c r="O8" i="80"/>
  <c r="P8" i="80"/>
  <c r="R8" i="80"/>
  <c r="S8" i="80"/>
  <c r="T8" i="80"/>
  <c r="V8" i="80"/>
  <c r="W8" i="80"/>
  <c r="X8" i="80"/>
  <c r="B10" i="80"/>
  <c r="C10" i="80"/>
  <c r="D10" i="80"/>
  <c r="B11" i="80"/>
  <c r="C11" i="80"/>
  <c r="D11" i="80"/>
  <c r="B12" i="80"/>
  <c r="C12" i="80"/>
  <c r="D12" i="80"/>
  <c r="B13" i="80"/>
  <c r="C13" i="80"/>
  <c r="D13" i="80"/>
  <c r="B15" i="80"/>
  <c r="C15" i="80"/>
  <c r="D15" i="80"/>
  <c r="B16" i="80"/>
  <c r="C16" i="80"/>
  <c r="D16" i="80"/>
  <c r="B17" i="80"/>
  <c r="C17" i="80"/>
  <c r="D17" i="80"/>
  <c r="B18" i="80"/>
  <c r="C18" i="80"/>
  <c r="D18" i="80"/>
  <c r="B19" i="80"/>
  <c r="C19" i="80"/>
  <c r="D19" i="80"/>
  <c r="B20" i="80"/>
  <c r="C20" i="80"/>
  <c r="D20" i="80"/>
  <c r="B21" i="80"/>
  <c r="C21" i="80"/>
  <c r="D21" i="80"/>
  <c r="B24" i="80"/>
  <c r="C24" i="80"/>
  <c r="C8" i="80" s="1"/>
  <c r="D24" i="80"/>
  <c r="B25" i="80"/>
  <c r="C25" i="80"/>
  <c r="D25" i="80"/>
  <c r="B26" i="80"/>
  <c r="C26" i="80"/>
  <c r="D26" i="80"/>
  <c r="B27" i="80"/>
  <c r="C27" i="80"/>
  <c r="D27" i="80"/>
  <c r="B28" i="80"/>
  <c r="C28" i="80"/>
  <c r="D28" i="80"/>
  <c r="B29" i="80"/>
  <c r="C29" i="80"/>
  <c r="D29" i="80"/>
  <c r="B30" i="80"/>
  <c r="C30" i="80"/>
  <c r="D30" i="80"/>
  <c r="B31" i="80"/>
  <c r="C9" i="80"/>
  <c r="D9" i="80"/>
  <c r="D8" i="80" s="1"/>
  <c r="B9" i="80"/>
  <c r="B8" i="80" s="1"/>
  <c r="F8" i="78"/>
  <c r="G8" i="78"/>
  <c r="H8" i="78"/>
  <c r="J8" i="78"/>
  <c r="K8" i="78"/>
  <c r="L8" i="78"/>
  <c r="N8" i="78"/>
  <c r="O8" i="78"/>
  <c r="P8" i="78"/>
  <c r="R8" i="78"/>
  <c r="S8" i="78"/>
  <c r="T8" i="78"/>
  <c r="V8" i="78"/>
  <c r="W8" i="78"/>
  <c r="X8" i="78"/>
  <c r="B8" i="78"/>
  <c r="D14" i="78"/>
  <c r="C14" i="78"/>
  <c r="B14" i="78"/>
  <c r="B10" i="78"/>
  <c r="C10" i="78"/>
  <c r="D10" i="78"/>
  <c r="B11" i="78"/>
  <c r="C11" i="78"/>
  <c r="D11" i="78"/>
  <c r="B12" i="78"/>
  <c r="C12" i="78"/>
  <c r="D12" i="78"/>
  <c r="B13" i="78"/>
  <c r="C13" i="78"/>
  <c r="D13" i="78"/>
  <c r="B15" i="78"/>
  <c r="C15" i="78"/>
  <c r="D15" i="78"/>
  <c r="B16" i="78"/>
  <c r="C16" i="78"/>
  <c r="D16" i="78"/>
  <c r="B17" i="78"/>
  <c r="C17" i="78"/>
  <c r="D17" i="78"/>
  <c r="B18" i="78"/>
  <c r="C18" i="78"/>
  <c r="D18" i="78"/>
  <c r="B19" i="78"/>
  <c r="C19" i="78"/>
  <c r="D19" i="78"/>
  <c r="B20" i="78"/>
  <c r="C20" i="78"/>
  <c r="D20" i="78"/>
  <c r="B21" i="78"/>
  <c r="C21" i="78"/>
  <c r="D21" i="78"/>
  <c r="B22" i="78"/>
  <c r="C22" i="78"/>
  <c r="D22" i="78"/>
  <c r="B23" i="78"/>
  <c r="C23" i="78"/>
  <c r="D23" i="78"/>
  <c r="B24" i="78"/>
  <c r="C24" i="78"/>
  <c r="D24" i="78"/>
  <c r="B25" i="78"/>
  <c r="C25" i="78"/>
  <c r="D25" i="78"/>
  <c r="B26" i="78"/>
  <c r="C26" i="78"/>
  <c r="D26" i="78"/>
  <c r="B27" i="78"/>
  <c r="C27" i="78"/>
  <c r="D27" i="78"/>
  <c r="B28" i="78"/>
  <c r="C28" i="78"/>
  <c r="D28" i="78"/>
  <c r="B29" i="78"/>
  <c r="C29" i="78"/>
  <c r="D29" i="78"/>
  <c r="B30" i="78"/>
  <c r="C30" i="78"/>
  <c r="D30" i="78"/>
  <c r="B31" i="78"/>
  <c r="C31" i="78"/>
  <c r="D31" i="78"/>
  <c r="C9" i="78"/>
  <c r="C8" i="78" s="1"/>
  <c r="D9" i="78"/>
  <c r="D8" i="78" s="1"/>
  <c r="B9" i="78"/>
  <c r="F18" i="77"/>
  <c r="G18" i="77"/>
  <c r="H18" i="77"/>
  <c r="J18" i="77"/>
  <c r="K18" i="77"/>
  <c r="L18" i="77"/>
  <c r="N18" i="77"/>
  <c r="O18" i="77"/>
  <c r="P18" i="77"/>
  <c r="R18" i="77"/>
  <c r="S18" i="77"/>
  <c r="T18" i="77"/>
  <c r="V18" i="77"/>
  <c r="W18" i="77"/>
  <c r="X18" i="77"/>
  <c r="B18" i="77"/>
  <c r="X14" i="77"/>
  <c r="W14" i="77"/>
  <c r="V14" i="77"/>
  <c r="H14" i="77"/>
  <c r="F14" i="77"/>
  <c r="G14" i="77"/>
  <c r="J14" i="77"/>
  <c r="K14" i="77"/>
  <c r="L14" i="77"/>
  <c r="N14" i="77"/>
  <c r="O14" i="77"/>
  <c r="P14" i="77"/>
  <c r="R14" i="77"/>
  <c r="S14" i="77"/>
  <c r="T14" i="77"/>
  <c r="X10" i="77"/>
  <c r="W10" i="77"/>
  <c r="V10" i="77"/>
  <c r="H10" i="77"/>
  <c r="F10" i="77"/>
  <c r="G10" i="77"/>
  <c r="J10" i="77"/>
  <c r="K10" i="77"/>
  <c r="L10" i="77"/>
  <c r="N10" i="77"/>
  <c r="O10" i="77"/>
  <c r="P10" i="77"/>
  <c r="R10" i="77"/>
  <c r="S10" i="77"/>
  <c r="T10" i="77"/>
  <c r="B16" i="77"/>
  <c r="C16" i="77"/>
  <c r="D16" i="77"/>
  <c r="B12" i="77"/>
  <c r="C12" i="77"/>
  <c r="D12" i="77"/>
  <c r="B15" i="77"/>
  <c r="B14" i="77" s="1"/>
  <c r="C15" i="77"/>
  <c r="C14" i="77" s="1"/>
  <c r="D15" i="77"/>
  <c r="D14" i="77" s="1"/>
  <c r="B19" i="77"/>
  <c r="C19" i="77"/>
  <c r="C18" i="77" s="1"/>
  <c r="D19" i="77"/>
  <c r="D18" i="77" s="1"/>
  <c r="C11" i="77"/>
  <c r="C10" i="77" s="1"/>
  <c r="D11" i="77"/>
  <c r="D10" i="77" s="1"/>
  <c r="B11" i="77"/>
  <c r="B10" i="77" s="1"/>
  <c r="E9" i="76"/>
  <c r="F18" i="76"/>
  <c r="G18" i="76"/>
  <c r="H18" i="76"/>
  <c r="J18" i="76"/>
  <c r="K18" i="76"/>
  <c r="L18" i="76"/>
  <c r="N18" i="76"/>
  <c r="O18" i="76"/>
  <c r="P18" i="76"/>
  <c r="R18" i="76"/>
  <c r="S18" i="76"/>
  <c r="T18" i="76"/>
  <c r="V18" i="76"/>
  <c r="W18" i="76"/>
  <c r="X18" i="76"/>
  <c r="F14" i="76"/>
  <c r="G14" i="76"/>
  <c r="H14" i="76"/>
  <c r="J14" i="76"/>
  <c r="K14" i="76"/>
  <c r="L14" i="76"/>
  <c r="N14" i="76"/>
  <c r="O14" i="76"/>
  <c r="P14" i="76"/>
  <c r="R14" i="76"/>
  <c r="S14" i="76"/>
  <c r="T14" i="76"/>
  <c r="V14" i="76"/>
  <c r="W14" i="76"/>
  <c r="X14" i="76"/>
  <c r="F10" i="76"/>
  <c r="G10" i="76"/>
  <c r="H10" i="76"/>
  <c r="J10" i="76"/>
  <c r="K10" i="76"/>
  <c r="L10" i="76"/>
  <c r="N10" i="76"/>
  <c r="O10" i="76"/>
  <c r="P10" i="76"/>
  <c r="R10" i="76"/>
  <c r="S10" i="76"/>
  <c r="T10" i="76"/>
  <c r="V10" i="76"/>
  <c r="W10" i="76"/>
  <c r="X10" i="76"/>
  <c r="B12" i="76"/>
  <c r="C12" i="76"/>
  <c r="D12" i="76"/>
  <c r="B15" i="76"/>
  <c r="C15" i="76"/>
  <c r="D15" i="76"/>
  <c r="D14" i="76" s="1"/>
  <c r="B16" i="76"/>
  <c r="C16" i="76"/>
  <c r="D16" i="76"/>
  <c r="B19" i="76"/>
  <c r="B18" i="76" s="1"/>
  <c r="C19" i="76"/>
  <c r="C18" i="76" s="1"/>
  <c r="D19" i="76"/>
  <c r="D18" i="76" s="1"/>
  <c r="C11" i="76"/>
  <c r="D11" i="76"/>
  <c r="D10" i="76" s="1"/>
  <c r="B11" i="76"/>
  <c r="C10" i="76" l="1"/>
  <c r="C14" i="76"/>
  <c r="B14" i="76"/>
  <c r="B10" i="76"/>
  <c r="C11" i="73"/>
  <c r="F8" i="73"/>
  <c r="G8" i="73"/>
  <c r="H8" i="73"/>
  <c r="J8" i="73"/>
  <c r="K8" i="73"/>
  <c r="L8" i="73"/>
  <c r="N8" i="73"/>
  <c r="O8" i="73"/>
  <c r="P8" i="73"/>
  <c r="R8" i="73"/>
  <c r="S8" i="73"/>
  <c r="T8" i="73"/>
  <c r="V8" i="73"/>
  <c r="W8" i="73"/>
  <c r="X8" i="73"/>
  <c r="Z8" i="73"/>
  <c r="AA8" i="73"/>
  <c r="AB8" i="73"/>
  <c r="B35" i="73"/>
  <c r="C35" i="73"/>
  <c r="D35" i="73"/>
  <c r="D34" i="73"/>
  <c r="B32" i="73"/>
  <c r="C32" i="73"/>
  <c r="D32" i="73"/>
  <c r="C23" i="73"/>
  <c r="D23" i="73"/>
  <c r="C21" i="73"/>
  <c r="B19" i="73"/>
  <c r="C19" i="73"/>
  <c r="D19" i="73"/>
  <c r="D15" i="73"/>
  <c r="B14" i="73"/>
  <c r="C14" i="73"/>
  <c r="D14" i="73"/>
  <c r="D13" i="73"/>
  <c r="B10" i="73"/>
  <c r="C10" i="73"/>
  <c r="D10" i="73"/>
  <c r="B11" i="73"/>
  <c r="D11" i="73"/>
  <c r="B12" i="73"/>
  <c r="C12" i="73"/>
  <c r="D12" i="73"/>
  <c r="B13" i="73"/>
  <c r="B8" i="73" s="1"/>
  <c r="C13" i="73"/>
  <c r="B15" i="73"/>
  <c r="C15" i="73"/>
  <c r="B16" i="73"/>
  <c r="C16" i="73"/>
  <c r="D16" i="73"/>
  <c r="B17" i="73"/>
  <c r="C17" i="73"/>
  <c r="D17" i="73"/>
  <c r="B18" i="73"/>
  <c r="C18" i="73"/>
  <c r="D18" i="73"/>
  <c r="B20" i="73"/>
  <c r="C20" i="73"/>
  <c r="D20" i="73"/>
  <c r="B21" i="73"/>
  <c r="D21" i="73"/>
  <c r="B22" i="73"/>
  <c r="C22" i="73"/>
  <c r="D22" i="73"/>
  <c r="B23" i="73"/>
  <c r="B24" i="73"/>
  <c r="C24" i="73"/>
  <c r="D24" i="73"/>
  <c r="B25" i="73"/>
  <c r="C25" i="73"/>
  <c r="D25" i="73"/>
  <c r="B26" i="73"/>
  <c r="C26" i="73"/>
  <c r="D26" i="73"/>
  <c r="B27" i="73"/>
  <c r="C27" i="73"/>
  <c r="D27" i="73"/>
  <c r="B28" i="73"/>
  <c r="C28" i="73"/>
  <c r="D28" i="73"/>
  <c r="B29" i="73"/>
  <c r="C29" i="73"/>
  <c r="D29" i="73"/>
  <c r="B30" i="73"/>
  <c r="C30" i="73"/>
  <c r="D30" i="73"/>
  <c r="B31" i="73"/>
  <c r="C31" i="73"/>
  <c r="D31" i="73"/>
  <c r="B33" i="73"/>
  <c r="C33" i="73"/>
  <c r="D33" i="73"/>
  <c r="B34" i="73"/>
  <c r="C34" i="73"/>
  <c r="C9" i="73"/>
  <c r="D9" i="73"/>
  <c r="D8" i="73" s="1"/>
  <c r="B9" i="73"/>
  <c r="C8" i="73" l="1"/>
  <c r="F8" i="71"/>
  <c r="G8" i="71"/>
  <c r="H8" i="71"/>
  <c r="J8" i="71"/>
  <c r="K8" i="71"/>
  <c r="L8" i="71"/>
  <c r="N8" i="71"/>
  <c r="O8" i="71"/>
  <c r="P8" i="71"/>
  <c r="R8" i="71"/>
  <c r="S8" i="71"/>
  <c r="T8" i="71"/>
  <c r="V8" i="71"/>
  <c r="W8" i="71"/>
  <c r="X8" i="71"/>
  <c r="Z8" i="71"/>
  <c r="AA8" i="71"/>
  <c r="AB8" i="71"/>
  <c r="D35" i="71" l="1"/>
  <c r="B10" i="71"/>
  <c r="C10" i="71"/>
  <c r="D10" i="71"/>
  <c r="B11" i="71"/>
  <c r="C11" i="71"/>
  <c r="D11" i="71"/>
  <c r="B12" i="71"/>
  <c r="C12" i="71"/>
  <c r="D12" i="71"/>
  <c r="B13" i="71"/>
  <c r="C13" i="71"/>
  <c r="D13" i="71"/>
  <c r="B14" i="71"/>
  <c r="C14" i="71"/>
  <c r="D14" i="71"/>
  <c r="B15" i="71"/>
  <c r="C15" i="71"/>
  <c r="D15" i="71"/>
  <c r="B16" i="71"/>
  <c r="C16" i="71"/>
  <c r="D16" i="71"/>
  <c r="B17" i="71"/>
  <c r="C17" i="71"/>
  <c r="D17" i="71"/>
  <c r="B18" i="71"/>
  <c r="C18" i="71"/>
  <c r="D18" i="71"/>
  <c r="B19" i="71"/>
  <c r="C19" i="71"/>
  <c r="D19" i="71"/>
  <c r="B20" i="71"/>
  <c r="C20" i="71"/>
  <c r="D20" i="71"/>
  <c r="B21" i="71"/>
  <c r="C21" i="71"/>
  <c r="D21" i="71"/>
  <c r="B22" i="71"/>
  <c r="C22" i="71"/>
  <c r="D22" i="71"/>
  <c r="B23" i="71"/>
  <c r="C23" i="71"/>
  <c r="D23" i="71"/>
  <c r="B24" i="71"/>
  <c r="C24" i="71"/>
  <c r="D24" i="71"/>
  <c r="B25" i="71"/>
  <c r="C25" i="71"/>
  <c r="D25" i="71"/>
  <c r="B26" i="71"/>
  <c r="C26" i="71"/>
  <c r="D26" i="71"/>
  <c r="B27" i="71"/>
  <c r="C27" i="71"/>
  <c r="D27" i="71"/>
  <c r="B28" i="71"/>
  <c r="C28" i="71"/>
  <c r="D28" i="71"/>
  <c r="B29" i="71"/>
  <c r="C29" i="71"/>
  <c r="D29" i="71"/>
  <c r="B30" i="71"/>
  <c r="C30" i="71"/>
  <c r="D30" i="71"/>
  <c r="B31" i="71"/>
  <c r="C31" i="71"/>
  <c r="D31" i="71"/>
  <c r="B32" i="71"/>
  <c r="C32" i="71"/>
  <c r="D32" i="71"/>
  <c r="B33" i="71"/>
  <c r="C33" i="71"/>
  <c r="D33" i="71"/>
  <c r="B34" i="71"/>
  <c r="C34" i="71"/>
  <c r="D34" i="71"/>
  <c r="B35" i="71"/>
  <c r="C35" i="71"/>
  <c r="C9" i="71"/>
  <c r="D9" i="71"/>
  <c r="B9" i="71"/>
  <c r="D20" i="70"/>
  <c r="F20" i="70"/>
  <c r="G20" i="70"/>
  <c r="H20" i="70"/>
  <c r="J20" i="70"/>
  <c r="K20" i="70"/>
  <c r="L20" i="70"/>
  <c r="N20" i="70"/>
  <c r="O20" i="70"/>
  <c r="P20" i="70"/>
  <c r="R20" i="70"/>
  <c r="S20" i="70"/>
  <c r="T20" i="70"/>
  <c r="V20" i="70"/>
  <c r="W20" i="70"/>
  <c r="X20" i="70"/>
  <c r="Z20" i="70"/>
  <c r="AA20" i="70"/>
  <c r="AB20" i="70"/>
  <c r="B20" i="70"/>
  <c r="F15" i="70"/>
  <c r="G15" i="70"/>
  <c r="H15" i="70"/>
  <c r="J15" i="70"/>
  <c r="K15" i="70"/>
  <c r="L15" i="70"/>
  <c r="N15" i="70"/>
  <c r="O15" i="70"/>
  <c r="P15" i="70"/>
  <c r="R15" i="70"/>
  <c r="S15" i="70"/>
  <c r="T15" i="70"/>
  <c r="V15" i="70"/>
  <c r="W15" i="70"/>
  <c r="X15" i="70"/>
  <c r="Z15" i="70"/>
  <c r="AA15" i="70"/>
  <c r="AB15" i="70"/>
  <c r="F10" i="70"/>
  <c r="G10" i="70"/>
  <c r="H10" i="70"/>
  <c r="J10" i="70"/>
  <c r="K10" i="70"/>
  <c r="L10" i="70"/>
  <c r="N10" i="70"/>
  <c r="O10" i="70"/>
  <c r="P10" i="70"/>
  <c r="R10" i="70"/>
  <c r="S10" i="70"/>
  <c r="T10" i="70"/>
  <c r="V10" i="70"/>
  <c r="W10" i="70"/>
  <c r="X10" i="70"/>
  <c r="Z10" i="70"/>
  <c r="AA10" i="70"/>
  <c r="AB10" i="70"/>
  <c r="B16" i="70"/>
  <c r="B15" i="70" s="1"/>
  <c r="C16" i="70"/>
  <c r="C15" i="70" s="1"/>
  <c r="D16" i="70"/>
  <c r="D15" i="70" s="1"/>
  <c r="B18" i="70"/>
  <c r="C18" i="70"/>
  <c r="D18" i="70"/>
  <c r="B21" i="70"/>
  <c r="C21" i="70"/>
  <c r="C20" i="70" s="1"/>
  <c r="D21" i="70"/>
  <c r="C13" i="70"/>
  <c r="D13" i="70"/>
  <c r="D10" i="70" s="1"/>
  <c r="B13" i="70"/>
  <c r="C11" i="70"/>
  <c r="C10" i="70" s="1"/>
  <c r="D11" i="70"/>
  <c r="B11" i="70"/>
  <c r="B10" i="70" s="1"/>
  <c r="F20" i="69"/>
  <c r="G20" i="69"/>
  <c r="H20" i="69"/>
  <c r="J20" i="69"/>
  <c r="K20" i="69"/>
  <c r="L20" i="69"/>
  <c r="N20" i="69"/>
  <c r="O20" i="69"/>
  <c r="P20" i="69"/>
  <c r="R20" i="69"/>
  <c r="S20" i="69"/>
  <c r="T20" i="69"/>
  <c r="V20" i="69"/>
  <c r="W20" i="69"/>
  <c r="X20" i="69"/>
  <c r="Z20" i="69"/>
  <c r="AA20" i="69"/>
  <c r="AB20" i="69"/>
  <c r="B20" i="69"/>
  <c r="C15" i="69"/>
  <c r="D15" i="69"/>
  <c r="F15" i="69"/>
  <c r="G15" i="69"/>
  <c r="H15" i="69"/>
  <c r="J15" i="69"/>
  <c r="K15" i="69"/>
  <c r="L15" i="69"/>
  <c r="N15" i="69"/>
  <c r="O15" i="69"/>
  <c r="P15" i="69"/>
  <c r="R15" i="69"/>
  <c r="S15" i="69"/>
  <c r="T15" i="69"/>
  <c r="V15" i="69"/>
  <c r="W15" i="69"/>
  <c r="X15" i="69"/>
  <c r="Z15" i="69"/>
  <c r="AA15" i="69"/>
  <c r="AB15" i="69"/>
  <c r="F10" i="69"/>
  <c r="G10" i="69"/>
  <c r="H10" i="69"/>
  <c r="J10" i="69"/>
  <c r="K10" i="69"/>
  <c r="L10" i="69"/>
  <c r="N10" i="69"/>
  <c r="O10" i="69"/>
  <c r="P10" i="69"/>
  <c r="R10" i="69"/>
  <c r="S10" i="69"/>
  <c r="T10" i="69"/>
  <c r="V10" i="69"/>
  <c r="W10" i="69"/>
  <c r="X10" i="69"/>
  <c r="Z10" i="69"/>
  <c r="AA10" i="69"/>
  <c r="AB10" i="69"/>
  <c r="D18" i="69"/>
  <c r="C18" i="69"/>
  <c r="B18" i="69"/>
  <c r="D17" i="69"/>
  <c r="C17" i="69"/>
  <c r="B17" i="69"/>
  <c r="B15" i="69" s="1"/>
  <c r="B12" i="69"/>
  <c r="B10" i="69" s="1"/>
  <c r="C12" i="69"/>
  <c r="D12" i="69"/>
  <c r="B13" i="69"/>
  <c r="C13" i="69"/>
  <c r="D13" i="69"/>
  <c r="B16" i="69"/>
  <c r="C16" i="69"/>
  <c r="D16" i="69"/>
  <c r="B21" i="69"/>
  <c r="C21" i="69"/>
  <c r="C20" i="69" s="1"/>
  <c r="D21" i="69"/>
  <c r="D20" i="69" s="1"/>
  <c r="D11" i="69"/>
  <c r="D10" i="69" s="1"/>
  <c r="C11" i="69"/>
  <c r="C10" i="69" s="1"/>
  <c r="B11" i="69"/>
  <c r="B8" i="71" l="1"/>
  <c r="D8" i="71"/>
  <c r="C8" i="71"/>
  <c r="D15" i="66"/>
  <c r="C32" i="66"/>
  <c r="F8" i="66"/>
  <c r="G8" i="66"/>
  <c r="H8" i="66"/>
  <c r="J8" i="66"/>
  <c r="K8" i="66"/>
  <c r="L8" i="66"/>
  <c r="N8" i="66"/>
  <c r="O8" i="66"/>
  <c r="P8" i="66"/>
  <c r="R8" i="66"/>
  <c r="S8" i="66"/>
  <c r="T8" i="66"/>
  <c r="V8" i="66"/>
  <c r="W8" i="66"/>
  <c r="X8" i="66"/>
  <c r="Z8" i="66"/>
  <c r="AA8" i="66"/>
  <c r="AB8" i="66"/>
  <c r="B33" i="66"/>
  <c r="C33" i="66"/>
  <c r="D33" i="66"/>
  <c r="B34" i="66"/>
  <c r="C34" i="66"/>
  <c r="D34" i="66"/>
  <c r="B35" i="66"/>
  <c r="C35" i="66"/>
  <c r="D35" i="66"/>
  <c r="D32" i="66"/>
  <c r="B32" i="66"/>
  <c r="B26" i="66"/>
  <c r="C26" i="66"/>
  <c r="D26" i="66"/>
  <c r="B27" i="66"/>
  <c r="C27" i="66"/>
  <c r="D27" i="66"/>
  <c r="B28" i="66"/>
  <c r="C28" i="66"/>
  <c r="D28" i="66"/>
  <c r="B29" i="66"/>
  <c r="C29" i="66"/>
  <c r="D29" i="66"/>
  <c r="B30" i="66"/>
  <c r="C30" i="66"/>
  <c r="D30" i="66"/>
  <c r="C25" i="66"/>
  <c r="D25" i="66"/>
  <c r="B25" i="66"/>
  <c r="B10" i="66"/>
  <c r="C10" i="66"/>
  <c r="D10" i="66"/>
  <c r="B11" i="66"/>
  <c r="C11" i="66"/>
  <c r="D11" i="66"/>
  <c r="B12" i="66"/>
  <c r="C12" i="66"/>
  <c r="C8" i="66" s="1"/>
  <c r="D12" i="66"/>
  <c r="B13" i="66"/>
  <c r="C13" i="66"/>
  <c r="D13" i="66"/>
  <c r="B14" i="66"/>
  <c r="C14" i="66"/>
  <c r="D14" i="66"/>
  <c r="B15" i="66"/>
  <c r="C15" i="66"/>
  <c r="B16" i="66"/>
  <c r="C16" i="66"/>
  <c r="D16" i="66"/>
  <c r="B17" i="66"/>
  <c r="C17" i="66"/>
  <c r="D17" i="66"/>
  <c r="B18" i="66"/>
  <c r="C18" i="66"/>
  <c r="D18" i="66"/>
  <c r="B19" i="66"/>
  <c r="C19" i="66"/>
  <c r="D19" i="66"/>
  <c r="B20" i="66"/>
  <c r="C20" i="66"/>
  <c r="D20" i="66"/>
  <c r="B21" i="66"/>
  <c r="C21" i="66"/>
  <c r="D21" i="66"/>
  <c r="B22" i="66"/>
  <c r="C22" i="66"/>
  <c r="D22" i="66"/>
  <c r="B23" i="66"/>
  <c r="C23" i="66"/>
  <c r="D23" i="66"/>
  <c r="C9" i="66"/>
  <c r="D9" i="66"/>
  <c r="B9" i="66"/>
  <c r="B8" i="66" s="1"/>
  <c r="B24" i="66"/>
  <c r="B31" i="66"/>
  <c r="C24" i="66"/>
  <c r="D24" i="66"/>
  <c r="C31" i="66"/>
  <c r="D31" i="66"/>
  <c r="F8" i="64"/>
  <c r="G8" i="64"/>
  <c r="H8" i="64"/>
  <c r="J8" i="64"/>
  <c r="K8" i="64"/>
  <c r="L8" i="64"/>
  <c r="N8" i="64"/>
  <c r="O8" i="64"/>
  <c r="P8" i="64"/>
  <c r="R8" i="64"/>
  <c r="S8" i="64"/>
  <c r="T8" i="64"/>
  <c r="V8" i="64"/>
  <c r="W8" i="64"/>
  <c r="X8" i="64"/>
  <c r="Z8" i="64"/>
  <c r="AA8" i="64"/>
  <c r="AB8" i="64"/>
  <c r="D35" i="64"/>
  <c r="C35" i="64"/>
  <c r="B35" i="64"/>
  <c r="D32" i="64"/>
  <c r="C32" i="64"/>
  <c r="B32" i="64"/>
  <c r="D10" i="64"/>
  <c r="C10" i="64"/>
  <c r="B10" i="64"/>
  <c r="D15" i="64"/>
  <c r="C15" i="64"/>
  <c r="B15" i="64"/>
  <c r="D23" i="64"/>
  <c r="C23" i="64"/>
  <c r="B23" i="64"/>
  <c r="D12" i="64"/>
  <c r="C12" i="64"/>
  <c r="B12" i="64"/>
  <c r="D19" i="64"/>
  <c r="C19" i="64"/>
  <c r="B19" i="64"/>
  <c r="D18" i="64"/>
  <c r="C18" i="64"/>
  <c r="B18" i="64"/>
  <c r="D34" i="64"/>
  <c r="C34" i="64"/>
  <c r="B34" i="64"/>
  <c r="D33" i="64"/>
  <c r="C33" i="64"/>
  <c r="B33" i="64"/>
  <c r="D29" i="64"/>
  <c r="C29" i="64"/>
  <c r="B29" i="64"/>
  <c r="D14" i="64"/>
  <c r="C14" i="64"/>
  <c r="B14" i="64"/>
  <c r="D30" i="64"/>
  <c r="C30" i="64"/>
  <c r="B30" i="64"/>
  <c r="D28" i="64"/>
  <c r="C28" i="64"/>
  <c r="B28" i="64"/>
  <c r="D27" i="64"/>
  <c r="C27" i="64"/>
  <c r="B27" i="64"/>
  <c r="D25" i="64"/>
  <c r="C25" i="64"/>
  <c r="B25" i="64"/>
  <c r="D21" i="64"/>
  <c r="C21" i="64"/>
  <c r="B21" i="64"/>
  <c r="D20" i="64"/>
  <c r="C20" i="64"/>
  <c r="B20" i="64"/>
  <c r="D17" i="64"/>
  <c r="C17" i="64"/>
  <c r="B17" i="64"/>
  <c r="D16" i="64"/>
  <c r="C16" i="64"/>
  <c r="B16" i="64"/>
  <c r="D13" i="64"/>
  <c r="C13" i="64"/>
  <c r="B13" i="64"/>
  <c r="B11" i="64"/>
  <c r="C11" i="64"/>
  <c r="D11" i="64"/>
  <c r="B22" i="64"/>
  <c r="C22" i="64"/>
  <c r="D22" i="64"/>
  <c r="B24" i="64"/>
  <c r="C24" i="64"/>
  <c r="D24" i="64"/>
  <c r="B26" i="64"/>
  <c r="C26" i="64"/>
  <c r="D26" i="64"/>
  <c r="B31" i="64"/>
  <c r="C31" i="64"/>
  <c r="D31" i="64"/>
  <c r="C9" i="64"/>
  <c r="C8" i="64" s="1"/>
  <c r="D9" i="64"/>
  <c r="D8" i="64" s="1"/>
  <c r="B9" i="64"/>
  <c r="B8" i="64" s="1"/>
  <c r="C20" i="63"/>
  <c r="F20" i="63"/>
  <c r="G20" i="63"/>
  <c r="H20" i="63"/>
  <c r="J20" i="63"/>
  <c r="K20" i="63"/>
  <c r="L20" i="63"/>
  <c r="N20" i="63"/>
  <c r="O20" i="63"/>
  <c r="P20" i="63"/>
  <c r="R20" i="63"/>
  <c r="S20" i="63"/>
  <c r="T20" i="63"/>
  <c r="V20" i="63"/>
  <c r="W20" i="63"/>
  <c r="X20" i="63"/>
  <c r="Z20" i="63"/>
  <c r="AA20" i="63"/>
  <c r="AB20" i="63"/>
  <c r="B22" i="63"/>
  <c r="C22" i="63"/>
  <c r="D22" i="63"/>
  <c r="C15" i="63"/>
  <c r="F15" i="63"/>
  <c r="G15" i="63"/>
  <c r="H15" i="63"/>
  <c r="J15" i="63"/>
  <c r="K15" i="63"/>
  <c r="L15" i="63"/>
  <c r="N15" i="63"/>
  <c r="O15" i="63"/>
  <c r="P15" i="63"/>
  <c r="R15" i="63"/>
  <c r="S15" i="63"/>
  <c r="T15" i="63"/>
  <c r="V15" i="63"/>
  <c r="W15" i="63"/>
  <c r="X15" i="63"/>
  <c r="Z15" i="63"/>
  <c r="AA15" i="63"/>
  <c r="AB15" i="63"/>
  <c r="F10" i="63"/>
  <c r="G10" i="63"/>
  <c r="H10" i="63"/>
  <c r="J10" i="63"/>
  <c r="K10" i="63"/>
  <c r="L10" i="63"/>
  <c r="N10" i="63"/>
  <c r="O10" i="63"/>
  <c r="P10" i="63"/>
  <c r="R10" i="63"/>
  <c r="S10" i="63"/>
  <c r="T10" i="63"/>
  <c r="V10" i="63"/>
  <c r="W10" i="63"/>
  <c r="X10" i="63"/>
  <c r="Z10" i="63"/>
  <c r="AA10" i="63"/>
  <c r="AB10" i="63"/>
  <c r="D18" i="63"/>
  <c r="C18" i="63"/>
  <c r="B18" i="63"/>
  <c r="D17" i="63"/>
  <c r="C17" i="63"/>
  <c r="B17" i="63"/>
  <c r="D13" i="63"/>
  <c r="D10" i="63" s="1"/>
  <c r="C13" i="63"/>
  <c r="B13" i="63"/>
  <c r="D12" i="63"/>
  <c r="C12" i="63"/>
  <c r="B12" i="63"/>
  <c r="B10" i="63" s="1"/>
  <c r="D16" i="63"/>
  <c r="D15" i="63" s="1"/>
  <c r="D21" i="63"/>
  <c r="D20" i="63" s="1"/>
  <c r="C16" i="63"/>
  <c r="C21" i="63"/>
  <c r="B16" i="63"/>
  <c r="B15" i="63" s="1"/>
  <c r="B21" i="63"/>
  <c r="B20" i="63" s="1"/>
  <c r="C11" i="63"/>
  <c r="C10" i="63" s="1"/>
  <c r="D11" i="63"/>
  <c r="B11" i="63"/>
  <c r="F20" i="62"/>
  <c r="G20" i="62"/>
  <c r="H20" i="62"/>
  <c r="J20" i="62"/>
  <c r="K20" i="62"/>
  <c r="L20" i="62"/>
  <c r="N20" i="62"/>
  <c r="O20" i="62"/>
  <c r="P20" i="62"/>
  <c r="R20" i="62"/>
  <c r="S20" i="62"/>
  <c r="T20" i="62"/>
  <c r="V20" i="62"/>
  <c r="W20" i="62"/>
  <c r="X20" i="62"/>
  <c r="Z20" i="62"/>
  <c r="AA20" i="62"/>
  <c r="AB20" i="62"/>
  <c r="F15" i="62"/>
  <c r="G15" i="62"/>
  <c r="H15" i="62"/>
  <c r="J15" i="62"/>
  <c r="K15" i="62"/>
  <c r="L15" i="62"/>
  <c r="N15" i="62"/>
  <c r="O15" i="62"/>
  <c r="P15" i="62"/>
  <c r="R15" i="62"/>
  <c r="S15" i="62"/>
  <c r="T15" i="62"/>
  <c r="V15" i="62"/>
  <c r="W15" i="62"/>
  <c r="X15" i="62"/>
  <c r="Z15" i="62"/>
  <c r="AA15" i="62"/>
  <c r="AB15" i="62"/>
  <c r="D18" i="62"/>
  <c r="C18" i="62"/>
  <c r="B18" i="62"/>
  <c r="D10" i="62"/>
  <c r="F10" i="62"/>
  <c r="G10" i="62"/>
  <c r="H10" i="62"/>
  <c r="J10" i="62"/>
  <c r="K10" i="62"/>
  <c r="L10" i="62"/>
  <c r="N10" i="62"/>
  <c r="O10" i="62"/>
  <c r="P10" i="62"/>
  <c r="R10" i="62"/>
  <c r="S10" i="62"/>
  <c r="T10" i="62"/>
  <c r="V10" i="62"/>
  <c r="W10" i="62"/>
  <c r="X10" i="62"/>
  <c r="Z10" i="62"/>
  <c r="AA10" i="62"/>
  <c r="AB10" i="62"/>
  <c r="D13" i="62"/>
  <c r="C13" i="62"/>
  <c r="B13" i="62"/>
  <c r="D12" i="62"/>
  <c r="D16" i="62"/>
  <c r="D15" i="62" s="1"/>
  <c r="D17" i="62"/>
  <c r="D21" i="62"/>
  <c r="D22" i="62"/>
  <c r="D20" i="62" s="1"/>
  <c r="C12" i="62"/>
  <c r="C10" i="62" s="1"/>
  <c r="C16" i="62"/>
  <c r="C15" i="62" s="1"/>
  <c r="C17" i="62"/>
  <c r="C21" i="62"/>
  <c r="C20" i="62" s="1"/>
  <c r="C22" i="62"/>
  <c r="B12" i="62"/>
  <c r="B16" i="62"/>
  <c r="B15" i="62" s="1"/>
  <c r="B17" i="62"/>
  <c r="B21" i="62"/>
  <c r="B20" i="62" s="1"/>
  <c r="B22" i="62"/>
  <c r="C11" i="62"/>
  <c r="D11" i="62"/>
  <c r="B11" i="62"/>
  <c r="B10" i="62" s="1"/>
  <c r="D8" i="66" l="1"/>
  <c r="B21" i="60"/>
  <c r="C21" i="60"/>
  <c r="D21" i="60"/>
  <c r="B19" i="60"/>
  <c r="C19" i="60"/>
  <c r="D19" i="60"/>
  <c r="B17" i="60"/>
  <c r="C17" i="60"/>
  <c r="B16" i="60"/>
  <c r="D16" i="60"/>
  <c r="B15" i="60"/>
  <c r="C15" i="60"/>
  <c r="C16" i="60"/>
  <c r="D15" i="60"/>
  <c r="B14" i="60"/>
  <c r="C14" i="60"/>
  <c r="B11" i="60"/>
  <c r="C11" i="60"/>
  <c r="D11" i="60"/>
  <c r="D10" i="60"/>
  <c r="B10" i="60"/>
  <c r="C10" i="60"/>
  <c r="E9" i="60"/>
  <c r="F9" i="60"/>
  <c r="G9" i="60"/>
  <c r="H9" i="60"/>
  <c r="I9" i="60"/>
  <c r="J9" i="60"/>
  <c r="K9" i="60"/>
  <c r="L9" i="60"/>
  <c r="M9" i="60"/>
  <c r="N9" i="60"/>
  <c r="O9" i="60"/>
  <c r="P9" i="60"/>
  <c r="Q9" i="60"/>
  <c r="R9" i="60"/>
  <c r="S9" i="60"/>
  <c r="T9" i="60"/>
  <c r="U9" i="60"/>
  <c r="V9" i="60"/>
  <c r="W9" i="60"/>
  <c r="X9" i="60"/>
  <c r="Y9" i="60"/>
  <c r="Z9" i="60"/>
  <c r="AA9" i="60"/>
  <c r="AB9" i="60"/>
  <c r="D18" i="60"/>
  <c r="C18" i="60"/>
  <c r="B18" i="60"/>
  <c r="B32" i="57"/>
  <c r="C32" i="57"/>
  <c r="D32" i="57"/>
  <c r="B31" i="57"/>
  <c r="C31" i="57"/>
  <c r="D31" i="57"/>
  <c r="C30" i="57"/>
  <c r="B30" i="57"/>
  <c r="B29" i="57"/>
  <c r="D29" i="57"/>
  <c r="B28" i="57"/>
  <c r="C28" i="57"/>
  <c r="B27" i="57"/>
  <c r="C27" i="57"/>
  <c r="D27" i="57"/>
  <c r="D26" i="57"/>
  <c r="B26" i="57"/>
  <c r="B25" i="57"/>
  <c r="D25" i="57"/>
  <c r="D24" i="57"/>
  <c r="C24" i="57"/>
  <c r="B24" i="57"/>
  <c r="B23" i="57"/>
  <c r="C23" i="57"/>
  <c r="D23" i="57"/>
  <c r="D22" i="57"/>
  <c r="C22" i="57"/>
  <c r="B21" i="57"/>
  <c r="C21" i="57"/>
  <c r="D21" i="57"/>
  <c r="D20" i="57"/>
  <c r="B19" i="57"/>
  <c r="D19" i="57"/>
  <c r="D18" i="57"/>
  <c r="C18" i="57"/>
  <c r="B16" i="57"/>
  <c r="C16" i="57"/>
  <c r="D16" i="57"/>
  <c r="C15" i="57"/>
  <c r="D13" i="57"/>
  <c r="C13" i="57"/>
  <c r="B13" i="57"/>
  <c r="D11" i="57"/>
  <c r="C11" i="57"/>
  <c r="D10" i="57"/>
  <c r="D9" i="57"/>
  <c r="D8" i="57" s="1"/>
  <c r="F8" i="57"/>
  <c r="G8" i="57"/>
  <c r="H8" i="57"/>
  <c r="J8" i="57"/>
  <c r="K8" i="57"/>
  <c r="L8" i="57"/>
  <c r="N8" i="57"/>
  <c r="O8" i="57"/>
  <c r="P8" i="57"/>
  <c r="R8" i="57"/>
  <c r="S8" i="57"/>
  <c r="T8" i="57"/>
  <c r="V8" i="57"/>
  <c r="W8" i="57"/>
  <c r="X8" i="57"/>
  <c r="D15" i="57"/>
  <c r="C10" i="57"/>
  <c r="C20" i="57"/>
  <c r="B10" i="57"/>
  <c r="B11" i="57"/>
  <c r="B15" i="57"/>
  <c r="B18" i="57"/>
  <c r="B20" i="57"/>
  <c r="B22" i="57"/>
  <c r="C9" i="57"/>
  <c r="C8" i="57" s="1"/>
  <c r="B9" i="57"/>
  <c r="B8" i="57" s="1"/>
  <c r="D9" i="60" l="1"/>
  <c r="B9" i="60"/>
  <c r="C9" i="60"/>
  <c r="F9" i="59"/>
  <c r="G9" i="59"/>
  <c r="H9" i="59"/>
  <c r="J9" i="59"/>
  <c r="K9" i="59"/>
  <c r="L9" i="59"/>
  <c r="N9" i="59"/>
  <c r="O9" i="59"/>
  <c r="P9" i="59"/>
  <c r="R9" i="59"/>
  <c r="S9" i="59"/>
  <c r="T9" i="59"/>
  <c r="V9" i="59"/>
  <c r="W9" i="59"/>
  <c r="X9" i="59"/>
  <c r="Z9" i="59"/>
  <c r="AA9" i="59"/>
  <c r="AB9" i="59"/>
  <c r="D12" i="59"/>
  <c r="C12" i="59"/>
  <c r="B12" i="59"/>
  <c r="D11" i="59"/>
  <c r="C11" i="59"/>
  <c r="B11" i="59"/>
  <c r="D17" i="59"/>
  <c r="C17" i="59"/>
  <c r="B17" i="59"/>
  <c r="D14" i="59"/>
  <c r="C14" i="59"/>
  <c r="B14" i="59"/>
  <c r="D21" i="59"/>
  <c r="C21" i="59"/>
  <c r="B21" i="59"/>
  <c r="D20" i="59"/>
  <c r="C20" i="59"/>
  <c r="B20" i="59"/>
  <c r="D19" i="59"/>
  <c r="C19" i="59"/>
  <c r="B19" i="59"/>
  <c r="D16" i="59"/>
  <c r="C16" i="59"/>
  <c r="B16" i="59"/>
  <c r="D15" i="59"/>
  <c r="C15" i="59"/>
  <c r="B15" i="59"/>
  <c r="D18" i="59"/>
  <c r="C18" i="59"/>
  <c r="B18" i="59"/>
  <c r="C10" i="59"/>
  <c r="D10" i="59"/>
  <c r="B10" i="59"/>
  <c r="B9" i="59" l="1"/>
  <c r="D9" i="59"/>
  <c r="C9" i="59"/>
  <c r="F8" i="55"/>
  <c r="G8" i="55"/>
  <c r="H8" i="55"/>
  <c r="J8" i="55"/>
  <c r="K8" i="55"/>
  <c r="L8" i="55"/>
  <c r="N8" i="55"/>
  <c r="O8" i="55"/>
  <c r="P8" i="55"/>
  <c r="R8" i="55"/>
  <c r="S8" i="55"/>
  <c r="T8" i="55"/>
  <c r="V8" i="55"/>
  <c r="W8" i="55"/>
  <c r="X8" i="55"/>
  <c r="Z8" i="55"/>
  <c r="AA8" i="55"/>
  <c r="AB8" i="55"/>
  <c r="D30" i="55"/>
  <c r="C30" i="55"/>
  <c r="B30" i="55"/>
  <c r="D10" i="55"/>
  <c r="C10" i="55"/>
  <c r="B10" i="55"/>
  <c r="D29" i="55"/>
  <c r="C29" i="55"/>
  <c r="B29" i="55"/>
  <c r="D21" i="55"/>
  <c r="C21" i="55"/>
  <c r="B21" i="55"/>
  <c r="D12" i="55"/>
  <c r="C12" i="55"/>
  <c r="B12" i="55"/>
  <c r="D32" i="55"/>
  <c r="C32" i="55"/>
  <c r="B32" i="55"/>
  <c r="D31" i="55"/>
  <c r="C31" i="55"/>
  <c r="B31" i="55"/>
  <c r="D27" i="55"/>
  <c r="C27" i="55"/>
  <c r="B27" i="55"/>
  <c r="D14" i="55"/>
  <c r="C14" i="55"/>
  <c r="B14" i="55"/>
  <c r="D28" i="55"/>
  <c r="C28" i="55"/>
  <c r="B28" i="55"/>
  <c r="D26" i="55"/>
  <c r="C26" i="55"/>
  <c r="B26" i="55"/>
  <c r="D25" i="55"/>
  <c r="C25" i="55"/>
  <c r="B25" i="55"/>
  <c r="D23" i="55"/>
  <c r="C23" i="55"/>
  <c r="B23" i="55"/>
  <c r="D22" i="55"/>
  <c r="C22" i="55"/>
  <c r="B22" i="55"/>
  <c r="D19" i="55"/>
  <c r="C19" i="55"/>
  <c r="B19" i="55"/>
  <c r="D18" i="55"/>
  <c r="C18" i="55"/>
  <c r="B18" i="55"/>
  <c r="D16" i="55"/>
  <c r="C16" i="55"/>
  <c r="B16" i="55"/>
  <c r="D15" i="55"/>
  <c r="C15" i="55"/>
  <c r="B15" i="55"/>
  <c r="D13" i="55"/>
  <c r="C13" i="55"/>
  <c r="B13" i="55"/>
  <c r="D9" i="55"/>
  <c r="D8" i="55" s="1"/>
  <c r="C9" i="55"/>
  <c r="C8" i="55" s="1"/>
  <c r="B9" i="55"/>
  <c r="B8" i="55" s="1"/>
  <c r="D11" i="55"/>
  <c r="D17" i="55"/>
  <c r="D20" i="55"/>
  <c r="D24" i="55"/>
  <c r="C11" i="55"/>
  <c r="C17" i="55"/>
  <c r="C20" i="55"/>
  <c r="C24" i="55"/>
  <c r="B11" i="55"/>
  <c r="B17" i="55"/>
  <c r="B20" i="55"/>
  <c r="B24" i="55"/>
  <c r="D35" i="53" l="1"/>
  <c r="C35" i="53"/>
  <c r="B35" i="53"/>
  <c r="C19" i="53"/>
  <c r="D15" i="53"/>
  <c r="C11" i="53"/>
  <c r="F8" i="53"/>
  <c r="G8" i="53"/>
  <c r="H8" i="53"/>
  <c r="J8" i="53"/>
  <c r="K8" i="53"/>
  <c r="L8" i="53"/>
  <c r="N8" i="53"/>
  <c r="O8" i="53"/>
  <c r="P8" i="53"/>
  <c r="R8" i="53"/>
  <c r="S8" i="53"/>
  <c r="T8" i="53"/>
  <c r="V8" i="53"/>
  <c r="W8" i="53"/>
  <c r="X8" i="53"/>
  <c r="Z8" i="53"/>
  <c r="AA8" i="53"/>
  <c r="AB8" i="53"/>
  <c r="D10" i="53"/>
  <c r="D11" i="53"/>
  <c r="D12" i="53"/>
  <c r="D13" i="53"/>
  <c r="D14" i="53"/>
  <c r="D16" i="53"/>
  <c r="D17" i="53"/>
  <c r="D18" i="53"/>
  <c r="D19" i="53"/>
  <c r="D20" i="53"/>
  <c r="D21" i="53"/>
  <c r="D22" i="53"/>
  <c r="D23" i="53"/>
  <c r="D24" i="53"/>
  <c r="D25" i="53"/>
  <c r="D26" i="53"/>
  <c r="D27" i="53"/>
  <c r="D28" i="53"/>
  <c r="D29" i="53"/>
  <c r="D30" i="53"/>
  <c r="D31" i="53"/>
  <c r="D32" i="53"/>
  <c r="D33" i="53"/>
  <c r="D34" i="53"/>
  <c r="C10" i="53"/>
  <c r="C12" i="53"/>
  <c r="C13" i="53"/>
  <c r="C14" i="53"/>
  <c r="C15" i="53"/>
  <c r="C16" i="53"/>
  <c r="C17" i="53"/>
  <c r="C18" i="53"/>
  <c r="C20" i="53"/>
  <c r="C21" i="53"/>
  <c r="C22" i="53"/>
  <c r="C23" i="53"/>
  <c r="C24" i="53"/>
  <c r="C25" i="53"/>
  <c r="C26" i="53"/>
  <c r="C27" i="53"/>
  <c r="C28" i="53"/>
  <c r="C29" i="53"/>
  <c r="C30" i="53"/>
  <c r="C31" i="53"/>
  <c r="C32" i="53"/>
  <c r="C33" i="53"/>
  <c r="C34" i="53"/>
  <c r="B10" i="53"/>
  <c r="B11" i="53"/>
  <c r="B12" i="53"/>
  <c r="B13" i="53"/>
  <c r="B14" i="53"/>
  <c r="B15" i="53"/>
  <c r="B16" i="53"/>
  <c r="B17" i="53"/>
  <c r="B18" i="53"/>
  <c r="B19" i="53"/>
  <c r="B20" i="53"/>
  <c r="B21" i="53"/>
  <c r="B22" i="53"/>
  <c r="B23" i="53"/>
  <c r="B24" i="53"/>
  <c r="B25" i="53"/>
  <c r="B26" i="53"/>
  <c r="B27" i="53"/>
  <c r="B28" i="53"/>
  <c r="B29" i="53"/>
  <c r="B30" i="53"/>
  <c r="B31" i="53"/>
  <c r="B32" i="53"/>
  <c r="B33" i="53"/>
  <c r="B34" i="53"/>
  <c r="C9" i="53"/>
  <c r="D9" i="53"/>
  <c r="B9" i="53"/>
  <c r="B8" i="53" s="1"/>
  <c r="C11" i="49"/>
  <c r="F8" i="49"/>
  <c r="G8" i="49"/>
  <c r="H8" i="49"/>
  <c r="J8" i="49"/>
  <c r="K8" i="49"/>
  <c r="L8" i="49"/>
  <c r="N8" i="49"/>
  <c r="O8" i="49"/>
  <c r="P8" i="49"/>
  <c r="R8" i="49"/>
  <c r="S8" i="49"/>
  <c r="T8" i="49"/>
  <c r="V8" i="49"/>
  <c r="W8" i="49"/>
  <c r="X8" i="49"/>
  <c r="Z8" i="49"/>
  <c r="AA8" i="49"/>
  <c r="AB8" i="49"/>
  <c r="D35" i="49"/>
  <c r="C35" i="49"/>
  <c r="B35" i="49"/>
  <c r="C19" i="49"/>
  <c r="D15" i="49"/>
  <c r="D10" i="49"/>
  <c r="D11" i="49"/>
  <c r="D12" i="49"/>
  <c r="D13" i="49"/>
  <c r="D14" i="49"/>
  <c r="D16" i="49"/>
  <c r="D17" i="49"/>
  <c r="D18" i="49"/>
  <c r="D19" i="49"/>
  <c r="D20" i="49"/>
  <c r="D21" i="49"/>
  <c r="D22" i="49"/>
  <c r="D23" i="49"/>
  <c r="D24" i="49"/>
  <c r="D25" i="49"/>
  <c r="D26" i="49"/>
  <c r="D27" i="49"/>
  <c r="D28" i="49"/>
  <c r="D29" i="49"/>
  <c r="D30" i="49"/>
  <c r="D31" i="49"/>
  <c r="D32" i="49"/>
  <c r="D33" i="49"/>
  <c r="D34" i="49"/>
  <c r="C10" i="49"/>
  <c r="C12" i="49"/>
  <c r="C13" i="49"/>
  <c r="C14" i="49"/>
  <c r="C15" i="49"/>
  <c r="C16" i="49"/>
  <c r="C17" i="49"/>
  <c r="C18" i="49"/>
  <c r="C20" i="49"/>
  <c r="C21" i="49"/>
  <c r="C22" i="49"/>
  <c r="C23" i="49"/>
  <c r="C24" i="49"/>
  <c r="C25" i="49"/>
  <c r="C26" i="49"/>
  <c r="C27" i="49"/>
  <c r="C28" i="49"/>
  <c r="C29" i="49"/>
  <c r="C30" i="49"/>
  <c r="C31" i="49"/>
  <c r="C32" i="49"/>
  <c r="C33" i="49"/>
  <c r="C34" i="49"/>
  <c r="B10" i="49"/>
  <c r="B11" i="49"/>
  <c r="B12" i="49"/>
  <c r="B13" i="49"/>
  <c r="B14" i="49"/>
  <c r="B15" i="49"/>
  <c r="B16" i="49"/>
  <c r="B17" i="49"/>
  <c r="B18" i="49"/>
  <c r="B19" i="49"/>
  <c r="B20" i="49"/>
  <c r="B21" i="49"/>
  <c r="B22" i="49"/>
  <c r="B23" i="49"/>
  <c r="B24" i="49"/>
  <c r="B25" i="49"/>
  <c r="B26" i="49"/>
  <c r="B27" i="49"/>
  <c r="B28" i="49"/>
  <c r="B29" i="49"/>
  <c r="B30" i="49"/>
  <c r="B31" i="49"/>
  <c r="B32" i="49"/>
  <c r="B33" i="49"/>
  <c r="B34" i="49"/>
  <c r="C9" i="49"/>
  <c r="D9" i="49"/>
  <c r="B9" i="49"/>
  <c r="F8" i="51"/>
  <c r="G8" i="51"/>
  <c r="H8" i="51"/>
  <c r="J8" i="51"/>
  <c r="K8" i="51"/>
  <c r="L8" i="51"/>
  <c r="N8" i="51"/>
  <c r="O8" i="51"/>
  <c r="P8" i="51"/>
  <c r="R8" i="51"/>
  <c r="S8" i="51"/>
  <c r="T8" i="51"/>
  <c r="V8" i="51"/>
  <c r="W8" i="51"/>
  <c r="X8" i="51"/>
  <c r="Z8" i="51"/>
  <c r="AA8" i="51"/>
  <c r="AB8" i="51"/>
  <c r="D10" i="51"/>
  <c r="D11" i="51"/>
  <c r="D12" i="51"/>
  <c r="D13" i="51"/>
  <c r="D14" i="51"/>
  <c r="D15" i="51"/>
  <c r="D16" i="51"/>
  <c r="D17" i="51"/>
  <c r="D18" i="51"/>
  <c r="D19" i="51"/>
  <c r="D20" i="51"/>
  <c r="D21" i="51"/>
  <c r="D22" i="51"/>
  <c r="D23" i="51"/>
  <c r="D24" i="51"/>
  <c r="D25" i="51"/>
  <c r="D26" i="51"/>
  <c r="D27" i="51"/>
  <c r="D28" i="51"/>
  <c r="D29" i="51"/>
  <c r="D30" i="51"/>
  <c r="D31" i="51"/>
  <c r="D32" i="51"/>
  <c r="D33" i="51"/>
  <c r="D34" i="51"/>
  <c r="D35" i="51"/>
  <c r="C10" i="51"/>
  <c r="C11" i="51"/>
  <c r="C12" i="51"/>
  <c r="C13" i="51"/>
  <c r="C14" i="51"/>
  <c r="C15" i="51"/>
  <c r="C16" i="51"/>
  <c r="C17" i="51"/>
  <c r="C18" i="51"/>
  <c r="C19" i="51"/>
  <c r="C20" i="51"/>
  <c r="C21" i="51"/>
  <c r="C22" i="51"/>
  <c r="C23" i="51"/>
  <c r="C24" i="51"/>
  <c r="C25" i="51"/>
  <c r="C26" i="51"/>
  <c r="C27" i="51"/>
  <c r="C28" i="51"/>
  <c r="C29" i="51"/>
  <c r="C30" i="51"/>
  <c r="C31" i="51"/>
  <c r="C32" i="51"/>
  <c r="C33" i="51"/>
  <c r="C34" i="51"/>
  <c r="C35" i="51"/>
  <c r="B10" i="51"/>
  <c r="B11" i="51"/>
  <c r="B12" i="51"/>
  <c r="B13" i="51"/>
  <c r="B14" i="51"/>
  <c r="B15" i="51"/>
  <c r="B16" i="51"/>
  <c r="B17" i="51"/>
  <c r="B18" i="51"/>
  <c r="B19" i="51"/>
  <c r="B20" i="51"/>
  <c r="B21" i="51"/>
  <c r="B22" i="51"/>
  <c r="B23" i="51"/>
  <c r="B24" i="51"/>
  <c r="B25" i="51"/>
  <c r="B26" i="51"/>
  <c r="B27" i="51"/>
  <c r="B28" i="51"/>
  <c r="B29" i="51"/>
  <c r="B30" i="51"/>
  <c r="B31" i="51"/>
  <c r="B32" i="51"/>
  <c r="B33" i="51"/>
  <c r="B34" i="51"/>
  <c r="B35" i="51"/>
  <c r="C9" i="51"/>
  <c r="D9" i="51"/>
  <c r="B9" i="51"/>
  <c r="F8" i="47"/>
  <c r="G8" i="47"/>
  <c r="H8" i="47"/>
  <c r="J8" i="47"/>
  <c r="K8" i="47"/>
  <c r="L8" i="47"/>
  <c r="N8" i="47"/>
  <c r="O8" i="47"/>
  <c r="P8" i="47"/>
  <c r="R8" i="47"/>
  <c r="S8" i="47"/>
  <c r="T8" i="47"/>
  <c r="V8" i="47"/>
  <c r="W8" i="47"/>
  <c r="X8" i="47"/>
  <c r="Z8" i="47"/>
  <c r="AA8" i="47"/>
  <c r="AB8" i="47"/>
  <c r="D10" i="47"/>
  <c r="D11" i="47"/>
  <c r="D12" i="47"/>
  <c r="D13" i="47"/>
  <c r="D14" i="47"/>
  <c r="D15" i="47"/>
  <c r="D16" i="47"/>
  <c r="D17" i="47"/>
  <c r="D18" i="47"/>
  <c r="D19" i="47"/>
  <c r="D20" i="47"/>
  <c r="D21" i="47"/>
  <c r="D22" i="47"/>
  <c r="D23" i="47"/>
  <c r="D24" i="47"/>
  <c r="D25" i="47"/>
  <c r="D26" i="47"/>
  <c r="D27" i="47"/>
  <c r="D28" i="47"/>
  <c r="D29" i="47"/>
  <c r="D30" i="47"/>
  <c r="D31" i="47"/>
  <c r="D32" i="47"/>
  <c r="D33" i="47"/>
  <c r="D34" i="47"/>
  <c r="D35" i="47"/>
  <c r="C10" i="47"/>
  <c r="C11" i="47"/>
  <c r="C12" i="47"/>
  <c r="C13" i="47"/>
  <c r="C14" i="47"/>
  <c r="C15" i="47"/>
  <c r="C16" i="47"/>
  <c r="C17" i="47"/>
  <c r="C18" i="47"/>
  <c r="C19" i="47"/>
  <c r="C20" i="47"/>
  <c r="C21" i="47"/>
  <c r="C22" i="47"/>
  <c r="C23" i="47"/>
  <c r="C24" i="47"/>
  <c r="C25" i="47"/>
  <c r="C26" i="47"/>
  <c r="C27" i="47"/>
  <c r="C28" i="47"/>
  <c r="C29" i="47"/>
  <c r="C30" i="47"/>
  <c r="C31" i="47"/>
  <c r="C32" i="47"/>
  <c r="C33" i="47"/>
  <c r="C34" i="47"/>
  <c r="C35" i="47"/>
  <c r="B10" i="47"/>
  <c r="B11" i="47"/>
  <c r="B12" i="47"/>
  <c r="B13" i="47"/>
  <c r="B14" i="47"/>
  <c r="B15" i="47"/>
  <c r="B16" i="47"/>
  <c r="B17" i="47"/>
  <c r="B18" i="47"/>
  <c r="B19" i="47"/>
  <c r="B20" i="47"/>
  <c r="B21" i="47"/>
  <c r="B22" i="47"/>
  <c r="B23" i="47"/>
  <c r="B24" i="47"/>
  <c r="B25" i="47"/>
  <c r="B26" i="47"/>
  <c r="B27" i="47"/>
  <c r="B28" i="47"/>
  <c r="B29" i="47"/>
  <c r="B30" i="47"/>
  <c r="B31" i="47"/>
  <c r="B32" i="47"/>
  <c r="B33" i="47"/>
  <c r="B34" i="47"/>
  <c r="B35" i="47"/>
  <c r="C9" i="47"/>
  <c r="D9" i="47"/>
  <c r="B9" i="47"/>
  <c r="D8" i="51" l="1"/>
  <c r="D8" i="47"/>
  <c r="C8" i="47"/>
  <c r="B8" i="51"/>
  <c r="B8" i="49"/>
  <c r="C8" i="51"/>
  <c r="D8" i="49"/>
  <c r="C8" i="49"/>
  <c r="B8" i="47"/>
  <c r="D8" i="53"/>
  <c r="C8" i="53"/>
  <c r="F20" i="46"/>
  <c r="G20" i="46"/>
  <c r="H20" i="46"/>
  <c r="J20" i="46"/>
  <c r="K20" i="46"/>
  <c r="L20" i="46"/>
  <c r="N20" i="46"/>
  <c r="O20" i="46"/>
  <c r="P20" i="46"/>
  <c r="R20" i="46"/>
  <c r="S20" i="46"/>
  <c r="T20" i="46"/>
  <c r="V20" i="46"/>
  <c r="W20" i="46"/>
  <c r="X20" i="46"/>
  <c r="Z20" i="46"/>
  <c r="AA20" i="46"/>
  <c r="AB20" i="46"/>
  <c r="B20" i="46"/>
  <c r="C10" i="46"/>
  <c r="F10" i="46"/>
  <c r="G10" i="46"/>
  <c r="H10" i="46"/>
  <c r="J10" i="46"/>
  <c r="K10" i="46"/>
  <c r="L10" i="46"/>
  <c r="N10" i="46"/>
  <c r="O10" i="46"/>
  <c r="P10" i="46"/>
  <c r="R10" i="46"/>
  <c r="S10" i="46"/>
  <c r="T10" i="46"/>
  <c r="V10" i="46"/>
  <c r="W10" i="46"/>
  <c r="X10" i="46"/>
  <c r="Z10" i="46"/>
  <c r="AA10" i="46"/>
  <c r="AB10" i="46"/>
  <c r="D15" i="46"/>
  <c r="F15" i="46"/>
  <c r="G15" i="46"/>
  <c r="H15" i="46"/>
  <c r="J15" i="46"/>
  <c r="K15" i="46"/>
  <c r="L15" i="46"/>
  <c r="N15" i="46"/>
  <c r="O15" i="46"/>
  <c r="P15" i="46"/>
  <c r="R15" i="46"/>
  <c r="S15" i="46"/>
  <c r="T15" i="46"/>
  <c r="V15" i="46"/>
  <c r="W15" i="46"/>
  <c r="X15" i="46"/>
  <c r="Z15" i="46"/>
  <c r="AA15" i="46"/>
  <c r="AB15" i="46"/>
  <c r="D22" i="46"/>
  <c r="C22" i="46"/>
  <c r="B22" i="46"/>
  <c r="D17" i="46"/>
  <c r="C17" i="46"/>
  <c r="C15" i="46" s="1"/>
  <c r="B17" i="46"/>
  <c r="D12" i="46"/>
  <c r="C12" i="46"/>
  <c r="B12" i="46"/>
  <c r="D13" i="46"/>
  <c r="D16" i="46"/>
  <c r="D18" i="46"/>
  <c r="D21" i="46"/>
  <c r="D20" i="46" s="1"/>
  <c r="C13" i="46"/>
  <c r="C16" i="46"/>
  <c r="C18" i="46"/>
  <c r="C21" i="46"/>
  <c r="C20" i="46" s="1"/>
  <c r="B13" i="46"/>
  <c r="B16" i="46"/>
  <c r="B15" i="46" s="1"/>
  <c r="B18" i="46"/>
  <c r="B21" i="46"/>
  <c r="C11" i="46"/>
  <c r="D11" i="46"/>
  <c r="D10" i="46" s="1"/>
  <c r="B11" i="46"/>
  <c r="B10" i="46" s="1"/>
  <c r="C20" i="45"/>
  <c r="D20" i="45"/>
  <c r="F20" i="45"/>
  <c r="G20" i="45"/>
  <c r="H20" i="45"/>
  <c r="J20" i="45"/>
  <c r="K20" i="45"/>
  <c r="L20" i="45"/>
  <c r="N20" i="45"/>
  <c r="O20" i="45"/>
  <c r="P20" i="45"/>
  <c r="R20" i="45"/>
  <c r="S20" i="45"/>
  <c r="T20" i="45"/>
  <c r="V20" i="45"/>
  <c r="W20" i="45"/>
  <c r="X20" i="45"/>
  <c r="Z20" i="45"/>
  <c r="AA20" i="45"/>
  <c r="AB20" i="45"/>
  <c r="F15" i="45"/>
  <c r="G15" i="45"/>
  <c r="H15" i="45"/>
  <c r="J15" i="45"/>
  <c r="K15" i="45"/>
  <c r="L15" i="45"/>
  <c r="N15" i="45"/>
  <c r="O15" i="45"/>
  <c r="P15" i="45"/>
  <c r="R15" i="45"/>
  <c r="S15" i="45"/>
  <c r="T15" i="45"/>
  <c r="V15" i="45"/>
  <c r="W15" i="45"/>
  <c r="X15" i="45"/>
  <c r="Z15" i="45"/>
  <c r="AA15" i="45"/>
  <c r="AB15" i="45"/>
  <c r="C10" i="45"/>
  <c r="F10" i="45"/>
  <c r="G10" i="45"/>
  <c r="H10" i="45"/>
  <c r="J10" i="45"/>
  <c r="K10" i="45"/>
  <c r="L10" i="45"/>
  <c r="N10" i="45"/>
  <c r="O10" i="45"/>
  <c r="P10" i="45"/>
  <c r="R10" i="45"/>
  <c r="S10" i="45"/>
  <c r="T10" i="45"/>
  <c r="V10" i="45"/>
  <c r="W10" i="45"/>
  <c r="X10" i="45"/>
  <c r="Z10" i="45"/>
  <c r="AA10" i="45"/>
  <c r="AB10" i="45"/>
  <c r="D12" i="45"/>
  <c r="D13" i="45"/>
  <c r="D16" i="45"/>
  <c r="D15" i="45" s="1"/>
  <c r="D17" i="45"/>
  <c r="D21" i="45"/>
  <c r="D22" i="45"/>
  <c r="C12" i="45"/>
  <c r="C13" i="45"/>
  <c r="C16" i="45"/>
  <c r="C15" i="45" s="1"/>
  <c r="C17" i="45"/>
  <c r="C21" i="45"/>
  <c r="C22" i="45"/>
  <c r="B12" i="45"/>
  <c r="B13" i="45"/>
  <c r="B16" i="45"/>
  <c r="B15" i="45" s="1"/>
  <c r="B17" i="45"/>
  <c r="B21" i="45"/>
  <c r="B20" i="45" s="1"/>
  <c r="B22" i="45"/>
  <c r="C11" i="45"/>
  <c r="D11" i="45"/>
  <c r="D10" i="45" s="1"/>
  <c r="B11" i="45"/>
  <c r="B10" i="45" s="1"/>
  <c r="F10" i="16"/>
  <c r="G10" i="16"/>
  <c r="H10" i="16"/>
  <c r="J10" i="16"/>
  <c r="K10" i="16"/>
  <c r="L10" i="16"/>
  <c r="N10" i="16"/>
  <c r="O10" i="16"/>
  <c r="P10" i="16"/>
  <c r="R10" i="16"/>
  <c r="T10" i="16"/>
  <c r="D13" i="16"/>
  <c r="C13" i="16"/>
  <c r="B13" i="16"/>
  <c r="C12" i="16"/>
  <c r="C10" i="16" s="1"/>
  <c r="D12" i="16"/>
  <c r="D10" i="16" s="1"/>
  <c r="B12" i="16"/>
  <c r="B10" i="16" s="1"/>
  <c r="F10" i="15"/>
  <c r="G10" i="15"/>
  <c r="H10" i="15"/>
  <c r="J10" i="15"/>
  <c r="K10" i="15"/>
  <c r="L10" i="15"/>
  <c r="N10" i="15"/>
  <c r="O10" i="15"/>
  <c r="P10" i="15"/>
  <c r="R10" i="15"/>
  <c r="S10" i="15"/>
  <c r="T10" i="15"/>
  <c r="C13" i="15"/>
  <c r="C10" i="15" s="1"/>
  <c r="D13" i="15"/>
  <c r="B13" i="15"/>
  <c r="C12" i="15"/>
  <c r="D12" i="15"/>
  <c r="C11" i="15"/>
  <c r="D11" i="15"/>
  <c r="B11" i="15"/>
  <c r="B12" i="15"/>
  <c r="C9" i="42"/>
  <c r="F9" i="42"/>
  <c r="G9" i="42"/>
  <c r="H9" i="42"/>
  <c r="J9" i="42"/>
  <c r="K9" i="42"/>
  <c r="L9" i="42"/>
  <c r="N9" i="42"/>
  <c r="O9" i="42"/>
  <c r="P9" i="42"/>
  <c r="R9" i="42"/>
  <c r="S9" i="42"/>
  <c r="T9" i="42"/>
  <c r="V9" i="42"/>
  <c r="W9" i="42"/>
  <c r="X9" i="42"/>
  <c r="Z9" i="42"/>
  <c r="AB9" i="42"/>
  <c r="C21" i="42"/>
  <c r="B21" i="42"/>
  <c r="D18" i="42"/>
  <c r="C18" i="42"/>
  <c r="B18" i="42"/>
  <c r="D15" i="42"/>
  <c r="D9" i="42" s="1"/>
  <c r="B15" i="42"/>
  <c r="D12" i="42"/>
  <c r="C12" i="42"/>
  <c r="B12" i="42"/>
  <c r="C11" i="42"/>
  <c r="B11" i="42"/>
  <c r="B9" i="42" s="1"/>
  <c r="D10" i="42"/>
  <c r="C10" i="42"/>
  <c r="B10" i="42"/>
  <c r="B10" i="15" l="1"/>
  <c r="D10" i="15"/>
  <c r="F9" i="41"/>
  <c r="G9" i="41"/>
  <c r="H9" i="41"/>
  <c r="J9" i="41"/>
  <c r="K9" i="41"/>
  <c r="L9" i="41"/>
  <c r="N9" i="41"/>
  <c r="O9" i="41"/>
  <c r="P9" i="41"/>
  <c r="R9" i="41"/>
  <c r="S9" i="41"/>
  <c r="T9" i="41"/>
  <c r="V9" i="41"/>
  <c r="W9" i="41"/>
  <c r="X9" i="41"/>
  <c r="Z9" i="41"/>
  <c r="AA9" i="41"/>
  <c r="AB9" i="41"/>
  <c r="D11" i="41"/>
  <c r="D12" i="41"/>
  <c r="D13" i="41"/>
  <c r="D14" i="41"/>
  <c r="D15" i="41"/>
  <c r="D16" i="41"/>
  <c r="D17" i="41"/>
  <c r="D18" i="41"/>
  <c r="D19" i="41"/>
  <c r="D20" i="41"/>
  <c r="D21" i="41"/>
  <c r="C11" i="41"/>
  <c r="C12" i="41"/>
  <c r="C13" i="41"/>
  <c r="C14" i="41"/>
  <c r="C15" i="41"/>
  <c r="C16" i="41"/>
  <c r="C17" i="41"/>
  <c r="C18" i="41"/>
  <c r="C19" i="41"/>
  <c r="C20" i="41"/>
  <c r="C21" i="41"/>
  <c r="B11" i="41"/>
  <c r="B12" i="41"/>
  <c r="B13" i="41"/>
  <c r="B14" i="41"/>
  <c r="B9" i="41" s="1"/>
  <c r="B15" i="41"/>
  <c r="B16" i="41"/>
  <c r="B17" i="41"/>
  <c r="B18" i="41"/>
  <c r="B19" i="41"/>
  <c r="B20" i="41"/>
  <c r="B21" i="41"/>
  <c r="C10" i="41"/>
  <c r="C9" i="41" s="1"/>
  <c r="D10" i="41"/>
  <c r="D9" i="41" s="1"/>
  <c r="B10" i="41"/>
  <c r="F8" i="39"/>
  <c r="G8" i="39"/>
  <c r="H8" i="39"/>
  <c r="J8" i="39"/>
  <c r="K8" i="39"/>
  <c r="L8" i="39"/>
  <c r="N8" i="39"/>
  <c r="O8" i="39"/>
  <c r="P8" i="39"/>
  <c r="R8" i="39"/>
  <c r="S8" i="39"/>
  <c r="T8" i="39"/>
  <c r="V8" i="39"/>
  <c r="W8" i="39"/>
  <c r="X8" i="39"/>
  <c r="Z8" i="39"/>
  <c r="AA8" i="39"/>
  <c r="AB8" i="39"/>
  <c r="C12" i="39"/>
  <c r="D12" i="39"/>
  <c r="B13" i="39"/>
  <c r="C13" i="39"/>
  <c r="B15" i="39"/>
  <c r="C15" i="39"/>
  <c r="D15" i="39"/>
  <c r="B16" i="39"/>
  <c r="C16" i="39"/>
  <c r="B17" i="39"/>
  <c r="D17" i="39"/>
  <c r="C18" i="39"/>
  <c r="D18" i="39"/>
  <c r="C20" i="39"/>
  <c r="D20" i="39"/>
  <c r="D8" i="39" s="1"/>
  <c r="B21" i="39"/>
  <c r="C21" i="39"/>
  <c r="B22" i="39"/>
  <c r="D22" i="39"/>
  <c r="B24" i="39"/>
  <c r="D24" i="39"/>
  <c r="B26" i="39"/>
  <c r="D26" i="39"/>
  <c r="B30" i="39"/>
  <c r="D30" i="39"/>
  <c r="C32" i="39"/>
  <c r="B32" i="39"/>
  <c r="D11" i="39"/>
  <c r="C11" i="39"/>
  <c r="C8" i="39" s="1"/>
  <c r="B11" i="39"/>
  <c r="D9" i="39"/>
  <c r="C9" i="39"/>
  <c r="D10" i="39"/>
  <c r="C10" i="39"/>
  <c r="B10" i="39"/>
  <c r="B12" i="39"/>
  <c r="B18" i="39"/>
  <c r="B20" i="39"/>
  <c r="B9" i="39"/>
  <c r="B8" i="39" s="1"/>
  <c r="F8" i="37"/>
  <c r="G8" i="37"/>
  <c r="H8" i="37"/>
  <c r="J8" i="37"/>
  <c r="K8" i="37"/>
  <c r="L8" i="37"/>
  <c r="N8" i="37"/>
  <c r="O8" i="37"/>
  <c r="P8" i="37"/>
  <c r="R8" i="37"/>
  <c r="S8" i="37"/>
  <c r="T8" i="37"/>
  <c r="V8" i="37"/>
  <c r="W8" i="37"/>
  <c r="X8" i="37"/>
  <c r="Z8" i="37"/>
  <c r="AA8" i="37"/>
  <c r="AB8" i="37"/>
  <c r="D10" i="37" l="1"/>
  <c r="D11" i="37"/>
  <c r="D12" i="37"/>
  <c r="D13" i="37"/>
  <c r="D14" i="37"/>
  <c r="D15" i="37"/>
  <c r="D16" i="37"/>
  <c r="D17" i="37"/>
  <c r="D18" i="37"/>
  <c r="D19" i="37"/>
  <c r="D20" i="37"/>
  <c r="D21" i="37"/>
  <c r="D22" i="37"/>
  <c r="D23" i="37"/>
  <c r="D24" i="37"/>
  <c r="D25" i="37"/>
  <c r="D26" i="37"/>
  <c r="D27" i="37"/>
  <c r="D28" i="37"/>
  <c r="D29" i="37"/>
  <c r="D30" i="37"/>
  <c r="D31" i="37"/>
  <c r="D32" i="37"/>
  <c r="C10" i="37"/>
  <c r="C11" i="37"/>
  <c r="C12" i="37"/>
  <c r="C13" i="37"/>
  <c r="C14" i="37"/>
  <c r="C15" i="37"/>
  <c r="C16" i="37"/>
  <c r="C17" i="37"/>
  <c r="C18" i="37"/>
  <c r="C19" i="37"/>
  <c r="C20" i="37"/>
  <c r="C21" i="37"/>
  <c r="C22" i="37"/>
  <c r="C23" i="37"/>
  <c r="C24" i="37"/>
  <c r="C25" i="37"/>
  <c r="C26" i="37"/>
  <c r="C27" i="37"/>
  <c r="C28" i="37"/>
  <c r="C29" i="37"/>
  <c r="C30" i="37"/>
  <c r="C31" i="37"/>
  <c r="C32" i="37"/>
  <c r="B10" i="37"/>
  <c r="B11" i="37"/>
  <c r="B12" i="37"/>
  <c r="B13" i="37"/>
  <c r="B14" i="37"/>
  <c r="B15" i="37"/>
  <c r="B16" i="37"/>
  <c r="B17" i="37"/>
  <c r="B18" i="37"/>
  <c r="B19" i="37"/>
  <c r="B20" i="37"/>
  <c r="B21" i="37"/>
  <c r="B22" i="37"/>
  <c r="B23" i="37"/>
  <c r="B24" i="37"/>
  <c r="B25" i="37"/>
  <c r="B26" i="37"/>
  <c r="B27" i="37"/>
  <c r="B28" i="37"/>
  <c r="B29" i="37"/>
  <c r="B30" i="37"/>
  <c r="B31" i="37"/>
  <c r="B32" i="37"/>
  <c r="D9" i="37"/>
  <c r="D8" i="37" s="1"/>
  <c r="C9" i="37"/>
  <c r="C8" i="37" s="1"/>
  <c r="B9" i="37"/>
  <c r="B8" i="37" s="1"/>
  <c r="F8" i="35" l="1"/>
  <c r="G8" i="35"/>
  <c r="H8" i="35"/>
  <c r="J8" i="35"/>
  <c r="K8" i="35"/>
  <c r="L8" i="35"/>
  <c r="N8" i="35"/>
  <c r="O8" i="35"/>
  <c r="P8" i="35"/>
  <c r="R8" i="35"/>
  <c r="S8" i="35"/>
  <c r="T8" i="35"/>
  <c r="V8" i="35"/>
  <c r="W8" i="35"/>
  <c r="X8" i="35"/>
  <c r="Z8" i="35"/>
  <c r="AA8" i="35"/>
  <c r="AB8" i="35"/>
  <c r="D26" i="35"/>
  <c r="D10" i="35"/>
  <c r="D11" i="35"/>
  <c r="D12" i="35"/>
  <c r="D13" i="35"/>
  <c r="D14" i="35"/>
  <c r="D15" i="35"/>
  <c r="D16" i="35"/>
  <c r="D17" i="35"/>
  <c r="D18" i="35"/>
  <c r="D19" i="35"/>
  <c r="D20" i="35"/>
  <c r="D21" i="35"/>
  <c r="D22" i="35"/>
  <c r="D23" i="35"/>
  <c r="D24" i="35"/>
  <c r="D25" i="35"/>
  <c r="D27" i="35"/>
  <c r="D28" i="35"/>
  <c r="D29" i="35"/>
  <c r="D30" i="35"/>
  <c r="D31" i="35"/>
  <c r="D32" i="35"/>
  <c r="D33" i="35"/>
  <c r="D34" i="35"/>
  <c r="D35" i="35"/>
  <c r="C10" i="35"/>
  <c r="C11" i="35"/>
  <c r="C12" i="35"/>
  <c r="C13" i="35"/>
  <c r="C14" i="35"/>
  <c r="C15" i="35"/>
  <c r="C16" i="35"/>
  <c r="C17" i="35"/>
  <c r="C18" i="35"/>
  <c r="C19" i="35"/>
  <c r="C20" i="35"/>
  <c r="C21" i="35"/>
  <c r="C22" i="35"/>
  <c r="C23" i="35"/>
  <c r="C24" i="35"/>
  <c r="C25" i="35"/>
  <c r="C26" i="35"/>
  <c r="C27" i="35"/>
  <c r="C28" i="35"/>
  <c r="C29" i="35"/>
  <c r="C30" i="35"/>
  <c r="C31" i="35"/>
  <c r="C32" i="35"/>
  <c r="C33" i="35"/>
  <c r="C34" i="35"/>
  <c r="C35" i="35"/>
  <c r="B10" i="35"/>
  <c r="B11" i="35"/>
  <c r="B12" i="35"/>
  <c r="B13" i="35"/>
  <c r="B14" i="35"/>
  <c r="B15" i="35"/>
  <c r="B16" i="35"/>
  <c r="B17" i="35"/>
  <c r="B18" i="35"/>
  <c r="B8" i="35" s="1"/>
  <c r="B19" i="35"/>
  <c r="B20" i="35"/>
  <c r="B21" i="35"/>
  <c r="B22" i="35"/>
  <c r="B23" i="35"/>
  <c r="B24" i="35"/>
  <c r="B25" i="35"/>
  <c r="B26" i="35"/>
  <c r="B27" i="35"/>
  <c r="B28" i="35"/>
  <c r="B29" i="35"/>
  <c r="B30" i="35"/>
  <c r="B31" i="35"/>
  <c r="B32" i="35"/>
  <c r="B33" i="35"/>
  <c r="B34" i="35"/>
  <c r="B35" i="35"/>
  <c r="C9" i="35"/>
  <c r="C8" i="35" s="1"/>
  <c r="D9" i="35"/>
  <c r="D8" i="35" s="1"/>
  <c r="B9" i="35"/>
  <c r="F8" i="33"/>
  <c r="G8" i="33"/>
  <c r="H8" i="33"/>
  <c r="J8" i="33"/>
  <c r="K8" i="33"/>
  <c r="L8" i="33"/>
  <c r="N8" i="33"/>
  <c r="O8" i="33"/>
  <c r="P8" i="33"/>
  <c r="R8" i="33"/>
  <c r="S8" i="33"/>
  <c r="T8" i="33"/>
  <c r="V8" i="33"/>
  <c r="W8" i="33"/>
  <c r="X8" i="33"/>
  <c r="Z8" i="33"/>
  <c r="AA8" i="33"/>
  <c r="AB8" i="33"/>
  <c r="D10" i="33"/>
  <c r="D11" i="33"/>
  <c r="D12" i="33"/>
  <c r="D13" i="33"/>
  <c r="D14" i="33"/>
  <c r="D15" i="33"/>
  <c r="D16" i="33"/>
  <c r="D17" i="33"/>
  <c r="D18" i="33"/>
  <c r="D19" i="33"/>
  <c r="D20" i="33"/>
  <c r="D21" i="33"/>
  <c r="D22" i="33"/>
  <c r="D23" i="33"/>
  <c r="D24" i="33"/>
  <c r="D25" i="33"/>
  <c r="D26" i="33"/>
  <c r="D27" i="33"/>
  <c r="D28" i="33"/>
  <c r="D29" i="33"/>
  <c r="D30" i="33"/>
  <c r="D31" i="33"/>
  <c r="D32" i="33"/>
  <c r="D33" i="33"/>
  <c r="D34" i="33"/>
  <c r="D35" i="33"/>
  <c r="C10" i="33"/>
  <c r="C11" i="33"/>
  <c r="C12" i="33"/>
  <c r="C13" i="33"/>
  <c r="C14" i="33"/>
  <c r="C15" i="33"/>
  <c r="C16" i="33"/>
  <c r="C17" i="33"/>
  <c r="C18" i="33"/>
  <c r="C19" i="33"/>
  <c r="C20" i="33"/>
  <c r="C21" i="33"/>
  <c r="C22" i="33"/>
  <c r="C23" i="33"/>
  <c r="C24" i="33"/>
  <c r="C25" i="33"/>
  <c r="C26" i="33"/>
  <c r="C27" i="33"/>
  <c r="C28" i="33"/>
  <c r="C29" i="33"/>
  <c r="C30" i="33"/>
  <c r="C31" i="33"/>
  <c r="C32" i="33"/>
  <c r="C33" i="33"/>
  <c r="C34" i="33"/>
  <c r="C35" i="33"/>
  <c r="B10" i="33"/>
  <c r="B11" i="33"/>
  <c r="B12" i="33"/>
  <c r="B13" i="33"/>
  <c r="B14" i="33"/>
  <c r="B15" i="33"/>
  <c r="B16" i="33"/>
  <c r="B17" i="33"/>
  <c r="B18" i="33"/>
  <c r="B19" i="33"/>
  <c r="B20" i="33"/>
  <c r="B21" i="33"/>
  <c r="B22" i="33"/>
  <c r="B23" i="33"/>
  <c r="B24" i="33"/>
  <c r="B25" i="33"/>
  <c r="B26" i="33"/>
  <c r="B27" i="33"/>
  <c r="B28" i="33"/>
  <c r="B29" i="33"/>
  <c r="B30" i="33"/>
  <c r="B31" i="33"/>
  <c r="B32" i="33"/>
  <c r="B33" i="33"/>
  <c r="B34" i="33"/>
  <c r="B35" i="33"/>
  <c r="C9" i="33"/>
  <c r="C8" i="33" s="1"/>
  <c r="D9" i="33"/>
  <c r="D8" i="33" s="1"/>
  <c r="B9" i="33"/>
  <c r="B8" i="33" s="1"/>
  <c r="F8" i="31"/>
  <c r="G8" i="31"/>
  <c r="H8" i="31"/>
  <c r="J8" i="31"/>
  <c r="K8" i="31"/>
  <c r="L8" i="31"/>
  <c r="N8" i="31"/>
  <c r="O8" i="31"/>
  <c r="P8" i="31"/>
  <c r="R8" i="31"/>
  <c r="S8" i="31"/>
  <c r="T8" i="31"/>
  <c r="V8" i="31"/>
  <c r="W8" i="31"/>
  <c r="X8" i="31"/>
  <c r="Z8" i="31"/>
  <c r="AA8" i="31"/>
  <c r="AB8" i="31"/>
  <c r="D26" i="31"/>
  <c r="D10" i="31"/>
  <c r="D11" i="31"/>
  <c r="D12" i="31"/>
  <c r="D13" i="31"/>
  <c r="D14" i="31"/>
  <c r="D15" i="31"/>
  <c r="D16" i="31"/>
  <c r="D17" i="31"/>
  <c r="D18" i="31"/>
  <c r="D19" i="31"/>
  <c r="D20" i="31"/>
  <c r="D21" i="31"/>
  <c r="D22" i="31"/>
  <c r="D23" i="31"/>
  <c r="D24" i="31"/>
  <c r="D25" i="31"/>
  <c r="D27" i="31"/>
  <c r="D28" i="31"/>
  <c r="D29" i="31"/>
  <c r="D30" i="31"/>
  <c r="D31" i="31"/>
  <c r="D32" i="31"/>
  <c r="D33" i="31"/>
  <c r="D34" i="31"/>
  <c r="D35" i="31"/>
  <c r="C10" i="31"/>
  <c r="C11" i="31"/>
  <c r="C12" i="31"/>
  <c r="C13" i="31"/>
  <c r="C14" i="31"/>
  <c r="C15" i="31"/>
  <c r="C16" i="31"/>
  <c r="C17" i="31"/>
  <c r="C18" i="31"/>
  <c r="C19" i="31"/>
  <c r="C20" i="31"/>
  <c r="C21" i="31"/>
  <c r="C22" i="31"/>
  <c r="C23" i="31"/>
  <c r="C24" i="31"/>
  <c r="C25" i="31"/>
  <c r="C26" i="31"/>
  <c r="C27" i="31"/>
  <c r="C28" i="31"/>
  <c r="C29" i="31"/>
  <c r="C30" i="31"/>
  <c r="C31" i="31"/>
  <c r="C32" i="31"/>
  <c r="C33" i="31"/>
  <c r="C34" i="31"/>
  <c r="C35" i="31"/>
  <c r="B10" i="31"/>
  <c r="B11" i="31"/>
  <c r="B12" i="31"/>
  <c r="B13" i="31"/>
  <c r="B14" i="31"/>
  <c r="B15" i="31"/>
  <c r="B16" i="31"/>
  <c r="B17" i="31"/>
  <c r="B18" i="31"/>
  <c r="B8" i="31" s="1"/>
  <c r="B19" i="31"/>
  <c r="B20" i="31"/>
  <c r="B21" i="31"/>
  <c r="B22" i="31"/>
  <c r="B23" i="31"/>
  <c r="B24" i="31"/>
  <c r="B25" i="31"/>
  <c r="B26" i="31"/>
  <c r="B27" i="31"/>
  <c r="B28" i="31"/>
  <c r="B29" i="31"/>
  <c r="B30" i="31"/>
  <c r="B31" i="31"/>
  <c r="B32" i="31"/>
  <c r="B33" i="31"/>
  <c r="B34" i="31"/>
  <c r="B35" i="31"/>
  <c r="C9" i="31"/>
  <c r="C8" i="31" s="1"/>
  <c r="D9" i="31"/>
  <c r="D8" i="31" s="1"/>
  <c r="B9" i="31"/>
  <c r="F8" i="29" l="1"/>
  <c r="G8" i="29"/>
  <c r="H8" i="29"/>
  <c r="J8" i="29"/>
  <c r="K8" i="29"/>
  <c r="L8" i="29"/>
  <c r="N8" i="29"/>
  <c r="O8" i="29"/>
  <c r="P8" i="29"/>
  <c r="R8" i="29"/>
  <c r="S8" i="29"/>
  <c r="T8" i="29"/>
  <c r="V8" i="29"/>
  <c r="W8" i="29"/>
  <c r="X8" i="29"/>
  <c r="Z8" i="29"/>
  <c r="AA8" i="29"/>
  <c r="AB8" i="29"/>
  <c r="D10" i="29"/>
  <c r="D11" i="29"/>
  <c r="D12" i="29"/>
  <c r="D13" i="29"/>
  <c r="D14" i="29"/>
  <c r="D15" i="29"/>
  <c r="D16" i="29"/>
  <c r="D17" i="29"/>
  <c r="D18" i="29"/>
  <c r="D19" i="29"/>
  <c r="D20" i="29"/>
  <c r="D21" i="29"/>
  <c r="D22" i="29"/>
  <c r="D23" i="29"/>
  <c r="D24" i="29"/>
  <c r="D25" i="29"/>
  <c r="D26" i="29"/>
  <c r="D27" i="29"/>
  <c r="D28" i="29"/>
  <c r="D29" i="29"/>
  <c r="D30" i="29"/>
  <c r="D31" i="29"/>
  <c r="D32" i="29"/>
  <c r="D33" i="29"/>
  <c r="D34" i="29"/>
  <c r="D35" i="29"/>
  <c r="C10" i="29"/>
  <c r="C11" i="29"/>
  <c r="C12" i="29"/>
  <c r="C13" i="29"/>
  <c r="C14" i="29"/>
  <c r="C15" i="29"/>
  <c r="C16" i="29"/>
  <c r="C17" i="29"/>
  <c r="C18" i="29"/>
  <c r="C19" i="29"/>
  <c r="C20" i="29"/>
  <c r="C21" i="29"/>
  <c r="C22" i="29"/>
  <c r="C23" i="29"/>
  <c r="C24" i="29"/>
  <c r="C25" i="29"/>
  <c r="C26" i="29"/>
  <c r="C27" i="29"/>
  <c r="C28" i="29"/>
  <c r="C29" i="29"/>
  <c r="C30" i="29"/>
  <c r="C31" i="29"/>
  <c r="C32" i="29"/>
  <c r="C33" i="29"/>
  <c r="C34" i="29"/>
  <c r="C35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C9" i="29"/>
  <c r="D9" i="29"/>
  <c r="B9" i="29"/>
  <c r="F20" i="13"/>
  <c r="G20" i="13"/>
  <c r="H20" i="13"/>
  <c r="J20" i="13"/>
  <c r="K20" i="13"/>
  <c r="L20" i="13"/>
  <c r="N20" i="13"/>
  <c r="O20" i="13"/>
  <c r="P20" i="13"/>
  <c r="R20" i="13"/>
  <c r="S20" i="13"/>
  <c r="T20" i="13"/>
  <c r="V20" i="13"/>
  <c r="W20" i="13"/>
  <c r="X20" i="13"/>
  <c r="Z20" i="13"/>
  <c r="AA20" i="13"/>
  <c r="AB20" i="13"/>
  <c r="B20" i="13"/>
  <c r="D22" i="13"/>
  <c r="C22" i="13"/>
  <c r="B22" i="13"/>
  <c r="C18" i="13"/>
  <c r="C13" i="13"/>
  <c r="C10" i="13" s="1"/>
  <c r="F15" i="13"/>
  <c r="G15" i="13"/>
  <c r="H15" i="13"/>
  <c r="J15" i="13"/>
  <c r="K15" i="13"/>
  <c r="L15" i="13"/>
  <c r="N15" i="13"/>
  <c r="O15" i="13"/>
  <c r="P15" i="13"/>
  <c r="R15" i="13"/>
  <c r="S15" i="13"/>
  <c r="T15" i="13"/>
  <c r="V15" i="13"/>
  <c r="W15" i="13"/>
  <c r="X15" i="13"/>
  <c r="Z15" i="13"/>
  <c r="AA15" i="13"/>
  <c r="AB15" i="13"/>
  <c r="F10" i="13"/>
  <c r="G10" i="13"/>
  <c r="H10" i="13"/>
  <c r="J10" i="13"/>
  <c r="K10" i="13"/>
  <c r="L10" i="13"/>
  <c r="N10" i="13"/>
  <c r="O10" i="13"/>
  <c r="P10" i="13"/>
  <c r="R10" i="13"/>
  <c r="S10" i="13"/>
  <c r="T10" i="13"/>
  <c r="V10" i="13"/>
  <c r="W10" i="13"/>
  <c r="X10" i="13"/>
  <c r="Z10" i="13"/>
  <c r="AA10" i="13"/>
  <c r="AB10" i="13"/>
  <c r="D12" i="13"/>
  <c r="D13" i="13"/>
  <c r="D16" i="13"/>
  <c r="D15" i="13" s="1"/>
  <c r="D17" i="13"/>
  <c r="D18" i="13"/>
  <c r="D21" i="13"/>
  <c r="D20" i="13" s="1"/>
  <c r="C12" i="13"/>
  <c r="C16" i="13"/>
  <c r="C17" i="13"/>
  <c r="C21" i="13"/>
  <c r="C20" i="13" s="1"/>
  <c r="B12" i="13"/>
  <c r="B10" i="13" s="1"/>
  <c r="B13" i="13"/>
  <c r="B16" i="13"/>
  <c r="B15" i="13" s="1"/>
  <c r="B17" i="13"/>
  <c r="B18" i="13"/>
  <c r="B21" i="13"/>
  <c r="C11" i="13"/>
  <c r="D11" i="13"/>
  <c r="D10" i="13" s="1"/>
  <c r="B11" i="13"/>
  <c r="D20" i="12"/>
  <c r="F20" i="12"/>
  <c r="G20" i="12"/>
  <c r="H20" i="12"/>
  <c r="J20" i="12"/>
  <c r="K20" i="12"/>
  <c r="L20" i="12"/>
  <c r="N20" i="12"/>
  <c r="O20" i="12"/>
  <c r="P20" i="12"/>
  <c r="R20" i="12"/>
  <c r="S20" i="12"/>
  <c r="T20" i="12"/>
  <c r="V20" i="12"/>
  <c r="W20" i="12"/>
  <c r="X20" i="12"/>
  <c r="Z20" i="12"/>
  <c r="AA20" i="12"/>
  <c r="AB20" i="12"/>
  <c r="F15" i="12"/>
  <c r="G15" i="12"/>
  <c r="H15" i="12"/>
  <c r="J15" i="12"/>
  <c r="K15" i="12"/>
  <c r="L15" i="12"/>
  <c r="N15" i="12"/>
  <c r="O15" i="12"/>
  <c r="P15" i="12"/>
  <c r="R15" i="12"/>
  <c r="S15" i="12"/>
  <c r="T15" i="12"/>
  <c r="V15" i="12"/>
  <c r="W15" i="12"/>
  <c r="X15" i="12"/>
  <c r="Z15" i="12"/>
  <c r="AA15" i="12"/>
  <c r="AB15" i="12"/>
  <c r="C10" i="12"/>
  <c r="D10" i="12"/>
  <c r="F10" i="12"/>
  <c r="G10" i="12"/>
  <c r="H10" i="12"/>
  <c r="J10" i="12"/>
  <c r="K10" i="12"/>
  <c r="L10" i="12"/>
  <c r="N10" i="12"/>
  <c r="O10" i="12"/>
  <c r="P10" i="12"/>
  <c r="R10" i="12"/>
  <c r="S10" i="12"/>
  <c r="T10" i="12"/>
  <c r="V10" i="12"/>
  <c r="W10" i="12"/>
  <c r="X10" i="12"/>
  <c r="Z10" i="12"/>
  <c r="AA10" i="12"/>
  <c r="AB10" i="12"/>
  <c r="D12" i="12"/>
  <c r="D13" i="12"/>
  <c r="D16" i="12"/>
  <c r="D15" i="12" s="1"/>
  <c r="D17" i="12"/>
  <c r="D18" i="12"/>
  <c r="D21" i="12"/>
  <c r="D22" i="12"/>
  <c r="C12" i="12"/>
  <c r="C13" i="12"/>
  <c r="C16" i="12"/>
  <c r="C15" i="12" s="1"/>
  <c r="C17" i="12"/>
  <c r="C18" i="12"/>
  <c r="C21" i="12"/>
  <c r="C20" i="12" s="1"/>
  <c r="C22" i="12"/>
  <c r="B12" i="12"/>
  <c r="B13" i="12"/>
  <c r="B16" i="12"/>
  <c r="B15" i="12" s="1"/>
  <c r="B17" i="12"/>
  <c r="B18" i="12"/>
  <c r="B21" i="12"/>
  <c r="B20" i="12" s="1"/>
  <c r="B22" i="12"/>
  <c r="C11" i="12"/>
  <c r="D11" i="12"/>
  <c r="B11" i="12"/>
  <c r="B10" i="12" s="1"/>
  <c r="M24" i="27"/>
  <c r="M23" i="27" s="1"/>
  <c r="M17" i="27"/>
  <c r="M16" i="27" s="1"/>
  <c r="M13" i="27"/>
  <c r="M12" i="27"/>
  <c r="M11" i="27"/>
  <c r="C15" i="13" l="1"/>
  <c r="C8" i="29"/>
  <c r="D8" i="29"/>
  <c r="B8" i="29"/>
  <c r="M10" i="27"/>
  <c r="M9" i="27"/>
  <c r="M34" i="25" l="1"/>
  <c r="M30" i="25"/>
  <c r="M24" i="25"/>
  <c r="M20" i="25"/>
  <c r="M16" i="25"/>
  <c r="M15" i="25"/>
  <c r="M13" i="25"/>
  <c r="M12" i="25"/>
  <c r="M11" i="25"/>
  <c r="M19" i="25" l="1"/>
  <c r="M14" i="25"/>
  <c r="M10" i="25"/>
  <c r="M29" i="25"/>
  <c r="M9" i="25" s="1"/>
  <c r="M36" i="22" l="1"/>
  <c r="M32" i="22"/>
  <c r="M25" i="22"/>
  <c r="M21" i="22"/>
  <c r="M20" i="22" s="1"/>
  <c r="M17" i="22"/>
  <c r="M16" i="22"/>
  <c r="M15" i="22"/>
  <c r="M13" i="22"/>
  <c r="M12" i="22"/>
  <c r="M11" i="22"/>
  <c r="M14" i="22" l="1"/>
  <c r="M31" i="22"/>
  <c r="M9" i="22" s="1"/>
  <c r="M10" i="22"/>
  <c r="M36" i="20" l="1"/>
  <c r="L36" i="20"/>
  <c r="K36" i="20"/>
  <c r="J36" i="20"/>
  <c r="I36" i="20"/>
  <c r="H36" i="20"/>
  <c r="G36" i="20"/>
  <c r="F36" i="20"/>
  <c r="E36" i="20"/>
  <c r="D36" i="20"/>
  <c r="C36" i="20"/>
  <c r="B36" i="20"/>
  <c r="M32" i="20"/>
  <c r="L32" i="20"/>
  <c r="K32" i="20"/>
  <c r="K31" i="20" s="1"/>
  <c r="J32" i="20"/>
  <c r="J31" i="20" s="1"/>
  <c r="I32" i="20"/>
  <c r="H32" i="20"/>
  <c r="G32" i="20"/>
  <c r="F32" i="20"/>
  <c r="E32" i="20"/>
  <c r="D32" i="20"/>
  <c r="C32" i="20"/>
  <c r="C31" i="20" s="1"/>
  <c r="B32" i="20"/>
  <c r="B31" i="20" s="1"/>
  <c r="M25" i="20"/>
  <c r="L25" i="20"/>
  <c r="K25" i="20"/>
  <c r="J25" i="20"/>
  <c r="J14" i="20" s="1"/>
  <c r="I25" i="20"/>
  <c r="H25" i="20"/>
  <c r="G25" i="20"/>
  <c r="F25" i="20"/>
  <c r="E25" i="20"/>
  <c r="E14" i="20" s="1"/>
  <c r="D25" i="20"/>
  <c r="C25" i="20"/>
  <c r="C14" i="20" s="1"/>
  <c r="B25" i="20"/>
  <c r="B14" i="20" s="1"/>
  <c r="M21" i="20"/>
  <c r="L21" i="20"/>
  <c r="K21" i="20"/>
  <c r="J21" i="20"/>
  <c r="I21" i="20"/>
  <c r="I20" i="20" s="1"/>
  <c r="H21" i="20"/>
  <c r="G21" i="20"/>
  <c r="F21" i="20"/>
  <c r="F10" i="20" s="1"/>
  <c r="E21" i="20"/>
  <c r="E20" i="20" s="1"/>
  <c r="D21" i="20"/>
  <c r="D20" i="20" s="1"/>
  <c r="C21" i="20"/>
  <c r="C20" i="20" s="1"/>
  <c r="B21" i="20"/>
  <c r="B10" i="20" s="1"/>
  <c r="M17" i="20"/>
  <c r="L17" i="20"/>
  <c r="K17" i="20"/>
  <c r="J17" i="20"/>
  <c r="I17" i="20"/>
  <c r="H17" i="20"/>
  <c r="G17" i="20"/>
  <c r="F17" i="20"/>
  <c r="E17" i="20"/>
  <c r="D17" i="20"/>
  <c r="C17" i="20"/>
  <c r="B17" i="20"/>
  <c r="M16" i="20"/>
  <c r="L16" i="20"/>
  <c r="K16" i="20"/>
  <c r="J16" i="20"/>
  <c r="I16" i="20"/>
  <c r="H16" i="20"/>
  <c r="G16" i="20"/>
  <c r="F16" i="20"/>
  <c r="E16" i="20"/>
  <c r="D16" i="20"/>
  <c r="C16" i="20"/>
  <c r="B16" i="20"/>
  <c r="M15" i="20"/>
  <c r="L15" i="20"/>
  <c r="K15" i="20"/>
  <c r="J15" i="20"/>
  <c r="I15" i="20"/>
  <c r="H15" i="20"/>
  <c r="G15" i="20"/>
  <c r="F15" i="20"/>
  <c r="E15" i="20"/>
  <c r="D15" i="20"/>
  <c r="C15" i="20"/>
  <c r="B15" i="20"/>
  <c r="K14" i="20"/>
  <c r="M13" i="20"/>
  <c r="L13" i="20"/>
  <c r="K13" i="20"/>
  <c r="J13" i="20"/>
  <c r="I13" i="20"/>
  <c r="H13" i="20"/>
  <c r="G13" i="20"/>
  <c r="F13" i="20"/>
  <c r="E13" i="20"/>
  <c r="D13" i="20"/>
  <c r="C13" i="20"/>
  <c r="B13" i="20"/>
  <c r="M12" i="20"/>
  <c r="L12" i="20"/>
  <c r="K12" i="20"/>
  <c r="J12" i="20"/>
  <c r="I12" i="20"/>
  <c r="H12" i="20"/>
  <c r="G12" i="20"/>
  <c r="F12" i="20"/>
  <c r="E12" i="20"/>
  <c r="D12" i="20"/>
  <c r="C12" i="20"/>
  <c r="B12" i="20"/>
  <c r="M11" i="20"/>
  <c r="L11" i="20"/>
  <c r="K11" i="20"/>
  <c r="J11" i="20"/>
  <c r="I11" i="20"/>
  <c r="H11" i="20"/>
  <c r="G11" i="20"/>
  <c r="F11" i="20"/>
  <c r="E11" i="20"/>
  <c r="D11" i="20"/>
  <c r="C11" i="20"/>
  <c r="B11" i="20"/>
  <c r="C10" i="20"/>
  <c r="M20" i="20" l="1"/>
  <c r="L20" i="20"/>
  <c r="H20" i="20"/>
  <c r="D10" i="20"/>
  <c r="E10" i="20"/>
  <c r="D14" i="20"/>
  <c r="F14" i="20"/>
  <c r="L14" i="20"/>
  <c r="G14" i="20"/>
  <c r="D31" i="20"/>
  <c r="D9" i="20" s="1"/>
  <c r="L31" i="20"/>
  <c r="L9" i="20" s="1"/>
  <c r="H14" i="20"/>
  <c r="E31" i="20"/>
  <c r="E9" i="20" s="1"/>
  <c r="M31" i="20"/>
  <c r="M9" i="20" s="1"/>
  <c r="I14" i="20"/>
  <c r="F31" i="20"/>
  <c r="G20" i="20"/>
  <c r="K20" i="20"/>
  <c r="K9" i="20" s="1"/>
  <c r="G31" i="20"/>
  <c r="G9" i="20" s="1"/>
  <c r="J20" i="20"/>
  <c r="J9" i="20" s="1"/>
  <c r="L10" i="20"/>
  <c r="M10" i="20"/>
  <c r="B20" i="20"/>
  <c r="B9" i="20" s="1"/>
  <c r="H31" i="20"/>
  <c r="J10" i="20"/>
  <c r="K10" i="20"/>
  <c r="I31" i="20"/>
  <c r="I9" i="20" s="1"/>
  <c r="C9" i="20"/>
  <c r="F20" i="20"/>
  <c r="G10" i="20"/>
  <c r="M14" i="20"/>
  <c r="H10" i="20"/>
  <c r="I10" i="20"/>
  <c r="H9" i="20" l="1"/>
  <c r="F9" i="20"/>
  <c r="M36" i="9" l="1"/>
  <c r="L36" i="9"/>
  <c r="K36" i="9"/>
  <c r="J36" i="9"/>
  <c r="I36" i="9"/>
  <c r="H36" i="9"/>
  <c r="G36" i="9"/>
  <c r="F36" i="9"/>
  <c r="E36" i="9"/>
  <c r="D36" i="9"/>
  <c r="C36" i="9"/>
  <c r="B36" i="9"/>
  <c r="M32" i="9"/>
  <c r="M31" i="9" s="1"/>
  <c r="L32" i="9"/>
  <c r="K32" i="9"/>
  <c r="J32" i="9"/>
  <c r="J31" i="9" s="1"/>
  <c r="I32" i="9"/>
  <c r="H32" i="9"/>
  <c r="G32" i="9"/>
  <c r="F32" i="9"/>
  <c r="E32" i="9"/>
  <c r="E31" i="9" s="1"/>
  <c r="D32" i="9"/>
  <c r="D31" i="9" s="1"/>
  <c r="C32" i="9"/>
  <c r="C31" i="9" s="1"/>
  <c r="B32" i="9"/>
  <c r="B31" i="9" s="1"/>
  <c r="M25" i="9"/>
  <c r="L25" i="9"/>
  <c r="K25" i="9"/>
  <c r="J25" i="9"/>
  <c r="I25" i="9"/>
  <c r="H25" i="9"/>
  <c r="G25" i="9"/>
  <c r="F25" i="9"/>
  <c r="E25" i="9"/>
  <c r="E14" i="9" s="1"/>
  <c r="D25" i="9"/>
  <c r="D14" i="9" s="1"/>
  <c r="C25" i="9"/>
  <c r="C14" i="9" s="1"/>
  <c r="B25" i="9"/>
  <c r="M21" i="9"/>
  <c r="M20" i="9" s="1"/>
  <c r="L21" i="9"/>
  <c r="L10" i="9" s="1"/>
  <c r="K21" i="9"/>
  <c r="K20" i="9" s="1"/>
  <c r="J21" i="9"/>
  <c r="J20" i="9" s="1"/>
  <c r="I21" i="9"/>
  <c r="H21" i="9"/>
  <c r="G21" i="9"/>
  <c r="G10" i="9" s="1"/>
  <c r="F21" i="9"/>
  <c r="F10" i="9" s="1"/>
  <c r="E21" i="9"/>
  <c r="E20" i="9" s="1"/>
  <c r="D21" i="9"/>
  <c r="D10" i="9" s="1"/>
  <c r="C21" i="9"/>
  <c r="C20" i="9" s="1"/>
  <c r="B21" i="9"/>
  <c r="M17" i="9"/>
  <c r="L17" i="9"/>
  <c r="K17" i="9"/>
  <c r="J17" i="9"/>
  <c r="I17" i="9"/>
  <c r="H17" i="9"/>
  <c r="G17" i="9"/>
  <c r="F17" i="9"/>
  <c r="E17" i="9"/>
  <c r="D17" i="9"/>
  <c r="C17" i="9"/>
  <c r="B17" i="9"/>
  <c r="M16" i="9"/>
  <c r="L16" i="9"/>
  <c r="K16" i="9"/>
  <c r="J16" i="9"/>
  <c r="I16" i="9"/>
  <c r="H16" i="9"/>
  <c r="G16" i="9"/>
  <c r="F16" i="9"/>
  <c r="E16" i="9"/>
  <c r="D16" i="9"/>
  <c r="C16" i="9"/>
  <c r="B16" i="9"/>
  <c r="M15" i="9"/>
  <c r="L15" i="9"/>
  <c r="K15" i="9"/>
  <c r="J15" i="9"/>
  <c r="I15" i="9"/>
  <c r="H15" i="9"/>
  <c r="G15" i="9"/>
  <c r="F15" i="9"/>
  <c r="E15" i="9"/>
  <c r="D15" i="9"/>
  <c r="C15" i="9"/>
  <c r="B15" i="9"/>
  <c r="M14" i="9"/>
  <c r="M13" i="9"/>
  <c r="L13" i="9"/>
  <c r="K13" i="9"/>
  <c r="J13" i="9"/>
  <c r="I13" i="9"/>
  <c r="H13" i="9"/>
  <c r="G13" i="9"/>
  <c r="F13" i="9"/>
  <c r="E13" i="9"/>
  <c r="D13" i="9"/>
  <c r="C13" i="9"/>
  <c r="B13" i="9"/>
  <c r="M12" i="9"/>
  <c r="L12" i="9"/>
  <c r="K12" i="9"/>
  <c r="J12" i="9"/>
  <c r="I12" i="9"/>
  <c r="H12" i="9"/>
  <c r="G12" i="9"/>
  <c r="F12" i="9"/>
  <c r="E12" i="9"/>
  <c r="D12" i="9"/>
  <c r="C12" i="9"/>
  <c r="B12" i="9"/>
  <c r="M11" i="9"/>
  <c r="L11" i="9"/>
  <c r="K11" i="9"/>
  <c r="J11" i="9"/>
  <c r="I11" i="9"/>
  <c r="H11" i="9"/>
  <c r="G11" i="9"/>
  <c r="F11" i="9"/>
  <c r="E11" i="9"/>
  <c r="D11" i="9"/>
  <c r="C11" i="9"/>
  <c r="B11" i="9"/>
  <c r="M10" i="9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B34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B33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B32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B31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B27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B26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B25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B16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G24" i="8" s="1"/>
  <c r="F10" i="8"/>
  <c r="E10" i="8"/>
  <c r="D10" i="8"/>
  <c r="C10" i="8"/>
  <c r="B10" i="8"/>
  <c r="U36" i="6"/>
  <c r="T36" i="6"/>
  <c r="T14" i="6" s="1"/>
  <c r="S36" i="6"/>
  <c r="R36" i="6"/>
  <c r="Q36" i="6"/>
  <c r="P36" i="6"/>
  <c r="U32" i="6"/>
  <c r="T32" i="6"/>
  <c r="S32" i="6"/>
  <c r="R32" i="6"/>
  <c r="Q32" i="6"/>
  <c r="P32" i="6"/>
  <c r="U25" i="6"/>
  <c r="T25" i="6"/>
  <c r="S25" i="6"/>
  <c r="R25" i="6"/>
  <c r="Q25" i="6"/>
  <c r="P25" i="6"/>
  <c r="U21" i="6"/>
  <c r="U20" i="6" s="1"/>
  <c r="T21" i="6"/>
  <c r="T20" i="6" s="1"/>
  <c r="S21" i="6"/>
  <c r="R21" i="6"/>
  <c r="Q21" i="6"/>
  <c r="P21" i="6"/>
  <c r="U17" i="6"/>
  <c r="T17" i="6"/>
  <c r="S17" i="6"/>
  <c r="R17" i="6"/>
  <c r="Q17" i="6"/>
  <c r="P17" i="6"/>
  <c r="U16" i="6"/>
  <c r="T16" i="6"/>
  <c r="S16" i="6"/>
  <c r="R16" i="6"/>
  <c r="Q16" i="6"/>
  <c r="P16" i="6"/>
  <c r="U15" i="6"/>
  <c r="T15" i="6"/>
  <c r="S15" i="6"/>
  <c r="R15" i="6"/>
  <c r="Q15" i="6"/>
  <c r="P15" i="6"/>
  <c r="U13" i="6"/>
  <c r="T13" i="6"/>
  <c r="S13" i="6"/>
  <c r="R13" i="6"/>
  <c r="Q13" i="6"/>
  <c r="P13" i="6"/>
  <c r="U12" i="6"/>
  <c r="T12" i="6"/>
  <c r="S12" i="6"/>
  <c r="R12" i="6"/>
  <c r="Q12" i="6"/>
  <c r="P12" i="6"/>
  <c r="U11" i="6"/>
  <c r="T11" i="6"/>
  <c r="S11" i="6"/>
  <c r="R11" i="6"/>
  <c r="Q11" i="6"/>
  <c r="P11" i="6"/>
  <c r="U10" i="5"/>
  <c r="T27" i="4"/>
  <c r="S27" i="4"/>
  <c r="R27" i="4"/>
  <c r="Q27" i="4"/>
  <c r="P27" i="4"/>
  <c r="U25" i="4"/>
  <c r="U21" i="4" s="1"/>
  <c r="U24" i="4"/>
  <c r="U20" i="4" s="1"/>
  <c r="U23" i="4"/>
  <c r="T23" i="4"/>
  <c r="S23" i="4"/>
  <c r="R23" i="4"/>
  <c r="Q23" i="4"/>
  <c r="P23" i="4"/>
  <c r="T21" i="4"/>
  <c r="S21" i="4"/>
  <c r="R21" i="4"/>
  <c r="Q21" i="4"/>
  <c r="P21" i="4"/>
  <c r="T20" i="4"/>
  <c r="S20" i="4"/>
  <c r="R20" i="4"/>
  <c r="Q20" i="4"/>
  <c r="P20" i="4"/>
  <c r="S14" i="4"/>
  <c r="R14" i="4"/>
  <c r="Q14" i="4"/>
  <c r="P14" i="4"/>
  <c r="S9" i="4"/>
  <c r="R9" i="4"/>
  <c r="Q9" i="4"/>
  <c r="P9" i="4"/>
  <c r="F20" i="9" l="1"/>
  <c r="G31" i="9"/>
  <c r="K14" i="9"/>
  <c r="B20" i="9"/>
  <c r="I31" i="9"/>
  <c r="O24" i="8"/>
  <c r="U14" i="6"/>
  <c r="R31" i="6"/>
  <c r="S31" i="6"/>
  <c r="B24" i="8"/>
  <c r="R24" i="8"/>
  <c r="K31" i="9"/>
  <c r="L31" i="9"/>
  <c r="C10" i="9"/>
  <c r="L14" i="9"/>
  <c r="E10" i="9"/>
  <c r="H14" i="9"/>
  <c r="B14" i="9"/>
  <c r="K10" i="9"/>
  <c r="H20" i="9"/>
  <c r="F14" i="9"/>
  <c r="J14" i="9"/>
  <c r="I20" i="9"/>
  <c r="I9" i="9" s="1"/>
  <c r="I30" i="8"/>
  <c r="J30" i="8"/>
  <c r="Q30" i="8"/>
  <c r="F24" i="8"/>
  <c r="N24" i="8"/>
  <c r="S14" i="6"/>
  <c r="R10" i="6"/>
  <c r="T31" i="6"/>
  <c r="T9" i="6" s="1"/>
  <c r="S10" i="6"/>
  <c r="U31" i="6"/>
  <c r="U9" i="6" s="1"/>
  <c r="P31" i="6"/>
  <c r="Q31" i="6"/>
  <c r="P19" i="4"/>
  <c r="Q19" i="4"/>
  <c r="J9" i="9"/>
  <c r="G14" i="9"/>
  <c r="L20" i="9"/>
  <c r="L9" i="9" s="1"/>
  <c r="I14" i="9"/>
  <c r="C9" i="9"/>
  <c r="B9" i="9"/>
  <c r="E9" i="9"/>
  <c r="H10" i="9"/>
  <c r="H31" i="9"/>
  <c r="H9" i="9" s="1"/>
  <c r="K9" i="9"/>
  <c r="M9" i="9"/>
  <c r="D20" i="9"/>
  <c r="D9" i="9" s="1"/>
  <c r="F31" i="9"/>
  <c r="F9" i="9" s="1"/>
  <c r="I10" i="9"/>
  <c r="G20" i="9"/>
  <c r="G9" i="9" s="1"/>
  <c r="B10" i="9"/>
  <c r="J10" i="9"/>
  <c r="C30" i="8"/>
  <c r="K24" i="8"/>
  <c r="S30" i="8"/>
  <c r="L30" i="8"/>
  <c r="D24" i="8"/>
  <c r="H24" i="8"/>
  <c r="P24" i="8"/>
  <c r="E24" i="8"/>
  <c r="M24" i="8"/>
  <c r="T24" i="8"/>
  <c r="I24" i="8"/>
  <c r="Q24" i="8"/>
  <c r="B30" i="8"/>
  <c r="J24" i="8"/>
  <c r="R30" i="8"/>
  <c r="F30" i="8"/>
  <c r="O30" i="8"/>
  <c r="H30" i="8"/>
  <c r="N30" i="8"/>
  <c r="G30" i="8"/>
  <c r="P30" i="8"/>
  <c r="K30" i="8"/>
  <c r="C24" i="8"/>
  <c r="S24" i="8"/>
  <c r="D30" i="8"/>
  <c r="T30" i="8"/>
  <c r="L24" i="8"/>
  <c r="E30" i="8"/>
  <c r="M30" i="8"/>
  <c r="T10" i="6"/>
  <c r="U10" i="6"/>
  <c r="P14" i="6"/>
  <c r="P10" i="6"/>
  <c r="R20" i="6"/>
  <c r="R9" i="6" s="1"/>
  <c r="Q14" i="6"/>
  <c r="Q10" i="6"/>
  <c r="S20" i="6"/>
  <c r="P20" i="6"/>
  <c r="Q20" i="6"/>
  <c r="R14" i="6"/>
  <c r="R19" i="4"/>
  <c r="T19" i="4"/>
  <c r="U19" i="4"/>
  <c r="S19" i="4"/>
  <c r="S9" i="6" l="1"/>
  <c r="Q9" i="6"/>
  <c r="P9" i="6"/>
</calcChain>
</file>

<file path=xl/sharedStrings.xml><?xml version="1.0" encoding="utf-8"?>
<sst xmlns="http://schemas.openxmlformats.org/spreadsheetml/2006/main" count="8719" uniqueCount="402">
  <si>
    <t>Contenido</t>
  </si>
  <si>
    <t> </t>
  </si>
  <si>
    <t>Personal del Departamento de Análisis Estadístico 
que participó en esta Publicación</t>
  </si>
  <si>
    <t>Elaboración de cuadros</t>
  </si>
  <si>
    <t xml:space="preserve">Josette Cristina Ramírez Barahona </t>
  </si>
  <si>
    <t>Practicante Escuela de Estadística, UCR</t>
  </si>
  <si>
    <t>Apoyo Administrativo</t>
  </si>
  <si>
    <t>Carolina Chaves González</t>
  </si>
  <si>
    <t>Carolina Carmona Chaves</t>
  </si>
  <si>
    <t>Diego Castro Araya</t>
  </si>
  <si>
    <t>Dixie Brenes Vindas</t>
  </si>
  <si>
    <t>Jorge Soto Calderón</t>
  </si>
  <si>
    <t>Luis Carlos Garro Montero</t>
  </si>
  <si>
    <t>Valeria Carvajal Camacho</t>
  </si>
  <si>
    <t>Mayra Quiros Jiménez</t>
  </si>
  <si>
    <t>Stephanie Agüero Murillo</t>
  </si>
  <si>
    <t>Tatiana Román Méndez</t>
  </si>
  <si>
    <t>Revisión</t>
  </si>
  <si>
    <t>Sonia María Arias Madrigal</t>
  </si>
  <si>
    <t>Procesamiento de los Datos y Supervisión</t>
  </si>
  <si>
    <t>Dirección General</t>
  </si>
  <si>
    <t>Olmer Núñez Sosa</t>
  </si>
  <si>
    <t>CONTENIDO</t>
  </si>
  <si>
    <t>Portada</t>
  </si>
  <si>
    <t>Funcionarios que participaron en la publicación</t>
  </si>
  <si>
    <t>Serie Histórica</t>
  </si>
  <si>
    <t>Rendimiento Definitivo en Educación Regular, Según  Nivel de Enseñanza, Dependencia Pública, Privada y Subvencionada, Periodo 2002-2024</t>
  </si>
  <si>
    <t>Rendimiento Definitivo en Educación Regular, Según  Nivel de Enseñanza, Dependencia Pública, Privada y Subvencionada, Periodo 2002-2024  (Cifras Relativas)</t>
  </si>
  <si>
    <t>Rendimiento Definitivo en I y II Ciclos, Según Año Cursado, Dependencia Pública, Privada y Subvencionada, Periodo 2002-2024</t>
  </si>
  <si>
    <t>Rendimiento Definitivo en I y II Ciclos, Según Año Cursado, Dependencia Pública, Privada y Subvencionada, Periodo 2002-2024 (Cifras Relativas)</t>
  </si>
  <si>
    <t>Rendimiento Definitivo en Escuelas Nocturnas, Según Nivel Cursado, Dependencia Pública, Periodo 2002-2024</t>
  </si>
  <si>
    <t>Rendimiento Definitivo en III Ciclo y Educación Diversificada, Diurna y Nocturna, Según Año Cursado,  Dependencia Pública, Privada y Subvencionada, Periodo 2010-2024</t>
  </si>
  <si>
    <t>Rendimiento Definitivo en III Ciclo y Educación Diversificada, Diurna y Nocturna, Según Año Cursado, Dependencia Pública, Privada y Subvencionada, Periodo 2010-2024 (Cifras Relativas)</t>
  </si>
  <si>
    <t xml:space="preserve">Rendimiento Definitivo en III Ciclo y Educación Diversificada Académica Diurna, Según Ciclo y Año Cursado, Dependencia Pública, Privada y Subvencionada, Periodo 2010-2024 </t>
  </si>
  <si>
    <t xml:space="preserve">Rendimiento Definitivo en III Ciclo y Educación Diversificada Académica Diurna, Según Ciclo y Año Cursado, Dependencia Pública, Privada y Subvencionada, Periodo 2010-2024 (Cifras Relativas) </t>
  </si>
  <si>
    <t xml:space="preserve">Rendimiento Definitivo en III Ciclo y Educación Diversificada Técnica Diurna, Según Año Cursado, Dependencia Pública, Privada y Subvencionada, Periodo 2010-2024  </t>
  </si>
  <si>
    <t xml:space="preserve">Rendimiento Definitivo en III Ciclo y Educación Diversificada Técnica Diurna, Según Año Cursado, Dependencia Pública, Privada y Subvencionada, Periodo 2010-2024 (Cifras Relativas) </t>
  </si>
  <si>
    <t xml:space="preserve">Rendimiento Definitivo en III Ciclo y Educación Diversificada Académica Nocturna, Según Ciclo y Año Cursado, Dependencia Pública, Privada y Subvencionada, Periodo 2010-2024  </t>
  </si>
  <si>
    <t xml:space="preserve">Rendimiento Definitivo en III Ciclo y Educación Diversificada Académica Nocturna, Según Ciclo y Año Cursado, Dependencia Pública, Privada y Subvencionada, Periodo 2010-2024 (Cifras Relativas) </t>
  </si>
  <si>
    <t xml:space="preserve">Rendimiento Definitivo en III Ciclo y Educación Diversificada Técnica Nocturna, Según Año Cursado, Dependencia Pública, Privada y Subvencionada, Periodo 2010-2024  </t>
  </si>
  <si>
    <t xml:space="preserve">Rendimiento Definitivo en III Ciclo y Educación Diversificada Técnica Nocturna, Según Año Cursado, Dependencia Pública, Privada y Subvencionada, Periodo 2010-2024 (Cifras Relativas) </t>
  </si>
  <si>
    <t>I y II Ciclos</t>
  </si>
  <si>
    <t>Aprobados en I y II Ciclos, Por Año Cursado y Sexo, Según Zona y Dependencia, Año 2024</t>
  </si>
  <si>
    <t>Reprobados en I y II Ciclos, Por Año Cursado y Sexo, Según Zona y Dependencia, Año 2024</t>
  </si>
  <si>
    <t>Aprobados en I y II Ciclos, Por Año Cursado y Sexo, Según Dirección Regional, Dependencia Pública, Privada y Subvencionada, Año 2024</t>
  </si>
  <si>
    <t>Porcentaje de Aprobación en I y II Ciclos, Por Año Cursado y Sexo, Según Dirección Regional, Dependencia Pública, Privada y Subvencionada, Año 2024</t>
  </si>
  <si>
    <t>Reprobados en I y II Ciclos, Por Año Cursado y Sexo, Según Dirección Regional, Dependencia Pública, Privada y Subvencionada, Año 2024</t>
  </si>
  <si>
    <t>Porcentaje de Reprobación en I y II Ciclos, Por Año Cursado y Sexo, Según Dirección Regional, Dependencia Pública, Privada y Subvencionada, Año 2024</t>
  </si>
  <si>
    <t>Aprobados en I y II Ciclos, Por Año Cursado y Sexo, Según Dirección Regional, Dependencia Pública, Año 2024</t>
  </si>
  <si>
    <t>Porcentaje de Aprobación en I y II Ciclos, Por Año Cursado y Sexo, Según Dirección Regional, Dependencia Pública, Año 2024</t>
  </si>
  <si>
    <t>Reprobados en I y II Ciclos, Por Año Cursado y Sexo, Según Dirección Regional, Dependencia Pública, Año 2024</t>
  </si>
  <si>
    <t>Porcentaje de Reprobación en I y II Ciclos, Por Año Cursado y Sexo, Según Dirección Regional, Dependencia Pública, Año 2024</t>
  </si>
  <si>
    <t>Aprobados en I y II Ciclos, Por Año Cursado y Sexo, Según Dirección Regional, Dependencia Privada, Año 2024</t>
  </si>
  <si>
    <t>Porcentaje de Aprobación en I y II Ciclos, Por Año Cursado y Sexo, Según Dirección Regional, Dependencia Privada, Año 2024</t>
  </si>
  <si>
    <t>Reprobados en I y II Ciclos, Por Año Cursado y Sexo, Según Dirección Regional, Dependencia Privada, Año 2024</t>
  </si>
  <si>
    <t>Porcentaje de Reprobación en I y II Ciclos, Por Año Cursado y Sexo, Según Dirección Regional, Dependencia Privada, Año 2024</t>
  </si>
  <si>
    <t>Aprobados en I y II Ciclos, Por Año Cursado y Sexo, Según Dirección Regional, Dependencia Subvencionada, Año 2024</t>
  </si>
  <si>
    <t>Reprobados en I y II Ciclos, Por Año Cursado y Sexo, Según Dirección Regional, Dependencia Subvencionada, Año 2024</t>
  </si>
  <si>
    <t>Escuelas Nocturnas</t>
  </si>
  <si>
    <t>Aprobados en Escuelas Nocturnas, Por Nivel Cursado y Sexo, Según Dirección Regional,  Dependencia Pública, Año 2024</t>
  </si>
  <si>
    <t>Reprobados en Escuelas Nocturnas, Por Nivel Cursado y Sexo, Según Dirección Regional,  Dependencia Pública, Año 2024</t>
  </si>
  <si>
    <t>III Ciclo y Educación Diversificada, Diurna y Nocturna</t>
  </si>
  <si>
    <t>Aprobados en III Ciclo y Educación Diversificada Diurna y Nocturna, Por Año Cursado y Sexo, Según Zona y Dependencia, Año 2024</t>
  </si>
  <si>
    <t>Reprobados en III Ciclo y Educación Diversificada Diurna y Nocturna, Por Año Cursado y Sexo, Según Zona y Dependencia, Año 2024</t>
  </si>
  <si>
    <t>Aprobados en III Ciclo y Educación Diversificada Diurna y Nocturna, Por Año Cursado y Sexo, Según Dirección Regional, Dependencia Pública, Privada y Subvencionada, Año 2024</t>
  </si>
  <si>
    <t>Porcentaje de Aprobación en III Ciclo y Educación Diversificada Diurna y Nocturna, Por Año Cursado y Sexo, Según Dirección Regional, Dependencia Pública, Privada y Subvencionada, Año 2024</t>
  </si>
  <si>
    <t>Reprobados en III Ciclo y Educación Diversificada Diurna y Nocturna, Por Año Cursado y Sexo, Según Dirección Regional, Dependencia Pública, Privada y Subvencionada, Año 2024</t>
  </si>
  <si>
    <t>Porcentaje de Reprobación en III Ciclo y Educación Diversificada Diurna y Nocturna, Por Año Cursado y Sexo, Según Dirección Regional, Dependencia Pública, Privada y Subvencionada, Año 2024</t>
  </si>
  <si>
    <t>Aprobados en III Ciclo y Educación Diversificada Diurna y Nocturna, Por Año Cursado y Sexo, Según Dirección Regional, Dependencia Pública,  Año 2024</t>
  </si>
  <si>
    <t>Porcentaje de Aprobación en III Ciclo y Educación Diversificada Diurna y Nocturna, Por Año Cursado y Sexo, Según Dirección Regional, Dependencia Pública,  Año 2024</t>
  </si>
  <si>
    <t>Reprobados en III Ciclo y Educación Diversificada Diurna y Nocturna, Por Año Cursado y Sexo, Según Dirección Regional, Dependencia Pública, Año 2024</t>
  </si>
  <si>
    <t>Porcentaje de Reprobación en III Ciclo y Educación Diversificada Diurna y Nocturna, Por Año Cursado y Sexo, Según Dirección Regional, Dependencia Pública,  Año 2024</t>
  </si>
  <si>
    <t>Aprobados en III Ciclo y Educación Diversificada Diurna y Nocturna , Por Año Cursado y Sexo, Según Dirección Regional, Dependencia Privada, Año 2024</t>
  </si>
  <si>
    <t>Porcentaje de Aprobación en III Ciclo y Educación Diversificada Diurna y Nocturna, Por Año Cursado y Sexo, Según Dirección Regional, Dependencia Privada,  Año 2024</t>
  </si>
  <si>
    <t>Reprobados en III Ciclo y Educación Diversificada Diurna y Nocturna , Por Año Cursado y Sexo, Según Dirección Regional, Dependencia Privada, Año 2024</t>
  </si>
  <si>
    <t>Porcentaje de Reprobación en III Ciclo y Educación Diversificada Diurna y Nocturna, Por Año Cursado y Sexo, Según Dirección Regional, Dependencia Privada,  Año 2024</t>
  </si>
  <si>
    <t>Aprobados en III Ciclo y Educación Diversificada Diurna y Nocturna , Por Año Cursado y Sexo, Según Dirección Regional, Dependencia Subvencionada, Año 2024</t>
  </si>
  <si>
    <t>Reprobados en III Ciclo y Educación Diversificada Diurna y Nocturna , Por Año Cursado y Sexo, Según Dirección Regional, Dependencia Subvencionada, Año 2024</t>
  </si>
  <si>
    <t>III Ciclo y Educación Diversificada, Académica Diurna</t>
  </si>
  <si>
    <t>Aprobados en III Ciclo y Educación Diversificada, Académica Diurna , Por Año Cursado y Sexo, Según Zona y Dependencia, Año 2024</t>
  </si>
  <si>
    <t>Reprobados en III Ciclo y Educación Diversificada Académica Diurna , Por Año Cursado y Sexo, Según Zona y Dependencia, Año 2024</t>
  </si>
  <si>
    <t>Aprobados en III Ciclo y Educación Diversificada, Académica Diurna , Por Año Cursado y Sexo, Según Dirección Regional, Dependencia Pública, Privada y Subvencionada,  Año 2024</t>
  </si>
  <si>
    <t>Porcentaje de Aprobación en III Ciclo y Educación Diversificada, Académica Diurna , Por Año Cursado y Sexo, Según Dirección Regional, Dependencia Pública, Privada y Subvencionada,  Año 2024</t>
  </si>
  <si>
    <t>Reprobados en III Ciclo y Educación Diversificada, Académica Diurna , Por Año Cursado y Sexo, Según Dirección Regional, Dependencia Pública, Privada y Subvencionada,  Año 2024</t>
  </si>
  <si>
    <t>Porcentaje de Reprobación en III Ciclo y Educación Diversificada, Académica Diurna , Por Año Cursado y Sexo, Según Dirección Regional, Dependencia Pública, Privada y Subvencionada,  Año 2024</t>
  </si>
  <si>
    <t>III Ciclo y Educación Diversificada, Técnica Diurna</t>
  </si>
  <si>
    <t>Aprobados en III Ciclo y Educación Diversificada, Técnica Diurna , Por Año Cursado y Sexo, Según Zona y Dependencia, Año 2024</t>
  </si>
  <si>
    <t>Reprobados en III Ciclo y Educación Diversificada Técnica Diurna , Por Año Cursado y Sexo, Según Zona y Dependencia, Año 2024</t>
  </si>
  <si>
    <t>Aprobados en III Ciclo y Educación Diversificada, Ténica Diurna , Por Año Cursado y Sexo, Según Dirección Regional, Dependencia Pública, Privada y Subvencionada,  Año 2024</t>
  </si>
  <si>
    <t>Porcentaje de Aprobación en III Ciclo y Educación Diversificada, Técnica Diurna , Por Año Cursado y Sexo, Según Dirección Regional, Dependencia Pública, Privada y Subvencionada,  Año 2024</t>
  </si>
  <si>
    <t>Reprobados en III Ciclo y Educación Diversificada, Técnica Diurna , Por Año Cursado y Sexo, Según Dirección Regional, Dependencia Pública, Privada y Subvencionada,  Año 2024</t>
  </si>
  <si>
    <t>Porcentaje de Reprobación en III Ciclo y Educación Diversificada, Técnica Diurna , Por Año Cursado y Sexo, Según Dirección Regional, Dependencia Pública, Privada y Subvencionada,  Año 2024</t>
  </si>
  <si>
    <t>III Ciclo y Educación Diversificada, Académica Nocturna</t>
  </si>
  <si>
    <t>Aprobados en III Ciclo y Educación Diversificada, Académica Nocturna, Por Año Cursado y Sexo, Según Zona y Dependencia, Año 2024</t>
  </si>
  <si>
    <t>Reprobados en III Ciclo y Educación Diversificada, Académica Nocturna, Por Año Cursado y Sexo, Según Zona y Dependencia, Año 2024</t>
  </si>
  <si>
    <t>Aprobados en III Ciclo y Educación Diversificada, Académica Nocturna, Por Año Cursado y Sexo, Según Dirección Regional, Dependencia Pública y Privada,  Año 2024</t>
  </si>
  <si>
    <t>Porcentaje de Aprobación en III Ciclo y Educación Diversificada, Académica Nocturna, Por Año Cursado y Sexo, Según Dirección Regional, Dependencia Pública y Privada,  Año 2024</t>
  </si>
  <si>
    <t>Reprobados en III Ciclo y Educación Diversificada, Académica Nocturna, Por Año Cursado y Sexo, Según Dirección Regional, Dependencia Pública y Privada,  Año 2024</t>
  </si>
  <si>
    <t>Porcentaje de Reprobación en III Ciclo y Educación Diversificada, Académica Nocturna, Por Año Cursado y Sexo, Según Dirección Regional, Dependencia Pública y Privada,  Año 2024</t>
  </si>
  <si>
    <t>III Ciclo y Educación Diversificada, Técnica Nocturna</t>
  </si>
  <si>
    <t>Aprobados en III Ciclo y Educación Diversificada, Técnica Nocturna , Por Año Cursado y Sexo, Según Zona y Dependencia, Año 2024</t>
  </si>
  <si>
    <t>Reprobados en III Ciclo y Educación Diversificada Técnica Nocturna , Por Año Cursado y Sexo, Según Zona y Dependencia, Año 2024</t>
  </si>
  <si>
    <t>Aprobados en III Ciclo y Educación Diversificada, Ténica Nocturna , Por Año Cursado y Sexo, Según Dirección Regional, Dependencia Pública  y Subvencionada,  Año 2024</t>
  </si>
  <si>
    <t>Porcentaje de Aprobación en III Ciclo y Educación Diversificada, Técnica Nocturna , Por Año Cursado y Sexo, Según Dirección Regional, Dependencia Pública  y Subvencionada,  Año 2024</t>
  </si>
  <si>
    <t>Reprobados en III Ciclo y Educación Diversificada, Técnica Nocturna , Por Año Cursado y Sexo, Según Dirección Regional, Dependencia Pública  y Subvencionada,  Año 2024</t>
  </si>
  <si>
    <t>Porcentaje de Reprobación en III Ciclo y Educación Diversificada, Técnica Nocturna , Por Año Cursado y Sexo, Según Dirección Regional, Dependencia Pública  y Subvencionada,  Año 2024</t>
  </si>
  <si>
    <t>Programa Aula Edad</t>
  </si>
  <si>
    <t>Aprobados en Programa Aula Edad, Por Nivel Cursado y Sexo, según Dirección Regional, Dependencia Pública, Año 2024</t>
  </si>
  <si>
    <t>Reprobados en Programa Aula Edad, Por Nivel Cursado y Sexo, según Dirección Regional, Dependencia Pública, Año 2024</t>
  </si>
  <si>
    <t>Cuadro 1</t>
  </si>
  <si>
    <t xml:space="preserve">Rendimiento Definitivo en Educación Regular, </t>
  </si>
  <si>
    <t xml:space="preserve">Según  Nivel de Enseñanza, </t>
  </si>
  <si>
    <t xml:space="preserve">Dependencia Pública, Privada y Subvencionada, </t>
  </si>
  <si>
    <t>Periodo 2002 - 2024</t>
  </si>
  <si>
    <t>Nivel Educativo y Rendimiento</t>
  </si>
  <si>
    <t xml:space="preserve">     Matrícula Final</t>
  </si>
  <si>
    <t xml:space="preserve">     Aprobados</t>
  </si>
  <si>
    <t xml:space="preserve">     Reprobados</t>
  </si>
  <si>
    <t>III Ciclo y Educación Diversificada Diurna</t>
  </si>
  <si>
    <r>
      <t xml:space="preserve">Académica Diurna </t>
    </r>
    <r>
      <rPr>
        <b/>
        <sz val="10"/>
        <rFont val="Calibri"/>
        <family val="2"/>
        <scheme val="minor"/>
      </rPr>
      <t xml:space="preserve"> </t>
    </r>
    <r>
      <rPr>
        <b/>
        <vertAlign val="superscript"/>
        <sz val="10"/>
        <rFont val="Calibri"/>
        <family val="2"/>
        <scheme val="minor"/>
      </rPr>
      <t>1/</t>
    </r>
    <r>
      <rPr>
        <b/>
        <sz val="10"/>
        <rFont val="Calibri"/>
        <family val="2"/>
        <scheme val="minor"/>
      </rPr>
      <t xml:space="preserve"> </t>
    </r>
  </si>
  <si>
    <t xml:space="preserve">Técnica Diurna </t>
  </si>
  <si>
    <t>1/  Incluye Colegios Artísticos.</t>
  </si>
  <si>
    <r>
      <t xml:space="preserve">Fuente: </t>
    </r>
    <r>
      <rPr>
        <sz val="10"/>
        <rFont val="Calibri"/>
        <family val="2"/>
        <scheme val="minor"/>
      </rPr>
      <t>Departamento de Análisis Estadístico, MEP</t>
    </r>
  </si>
  <si>
    <t>Cuadro 2</t>
  </si>
  <si>
    <t>(Cifras Relativas)</t>
  </si>
  <si>
    <t>Cuadro 3</t>
  </si>
  <si>
    <t xml:space="preserve">Rendimiento Definitivo en I y II Ciclos, </t>
  </si>
  <si>
    <t xml:space="preserve">Según Año Cursado, </t>
  </si>
  <si>
    <t>Año Cursado</t>
  </si>
  <si>
    <t>Matrícula Final</t>
  </si>
  <si>
    <t>Total</t>
  </si>
  <si>
    <t>I Ciclo</t>
  </si>
  <si>
    <t>1º</t>
  </si>
  <si>
    <t>2º</t>
  </si>
  <si>
    <t>3º</t>
  </si>
  <si>
    <t>II Ciclo</t>
  </si>
  <si>
    <t>4º</t>
  </si>
  <si>
    <t>5º</t>
  </si>
  <si>
    <t>6º</t>
  </si>
  <si>
    <t>Aprobados</t>
  </si>
  <si>
    <t>Reprobados</t>
  </si>
  <si>
    <t>Cuadro 4</t>
  </si>
  <si>
    <t>Cuadro 5</t>
  </si>
  <si>
    <t xml:space="preserve">Rendimiento Definitivo en Escuelas Nocturnas, </t>
  </si>
  <si>
    <t xml:space="preserve">Según Nivel Cursado, </t>
  </si>
  <si>
    <t>Dependencia Pública,</t>
  </si>
  <si>
    <t>Nivel Cursado</t>
  </si>
  <si>
    <t>Cifras Absolutas</t>
  </si>
  <si>
    <t xml:space="preserve">Total </t>
  </si>
  <si>
    <t>I</t>
  </si>
  <si>
    <t>II</t>
  </si>
  <si>
    <t>III</t>
  </si>
  <si>
    <t>IV</t>
  </si>
  <si>
    <t>Cifras Relativas</t>
  </si>
  <si>
    <t>Cuadro 6</t>
  </si>
  <si>
    <t xml:space="preserve">Rendimiento Definitivo en III Ciclo y Educación Diversificada, Diurna y Nocturna, </t>
  </si>
  <si>
    <t>Periodo 2010 - 2024</t>
  </si>
  <si>
    <t>III Ciclo</t>
  </si>
  <si>
    <t>7º</t>
  </si>
  <si>
    <t>8º</t>
  </si>
  <si>
    <t>9º</t>
  </si>
  <si>
    <t>Educación Diversificada</t>
  </si>
  <si>
    <t>10º</t>
  </si>
  <si>
    <t>11º</t>
  </si>
  <si>
    <t>12º</t>
  </si>
  <si>
    <r>
      <t>Fuente:</t>
    </r>
    <r>
      <rPr>
        <sz val="10"/>
        <rFont val="Calibri"/>
        <family val="2"/>
        <scheme val="minor"/>
      </rPr>
      <t xml:space="preserve"> Departamento de Análisis Estadístico, MEP</t>
    </r>
  </si>
  <si>
    <t>Cuadro 7</t>
  </si>
  <si>
    <t>Cuadro 8</t>
  </si>
  <si>
    <t xml:space="preserve">Rendimiento Definitivo en III Ciclo y Educación Diversificada Académica Diurna, </t>
  </si>
  <si>
    <t>Cuadro 9</t>
  </si>
  <si>
    <t>Cuadro 10</t>
  </si>
  <si>
    <t xml:space="preserve">Rendimiento Definitivo en III Ciclo y Educación Diversificada Técnica Diurna, </t>
  </si>
  <si>
    <t>Cuadro 11</t>
  </si>
  <si>
    <t>Cuadro 12</t>
  </si>
  <si>
    <t xml:space="preserve">Rendimiento Definitivo en III Ciclo y Educación Diversificada Académica Nocturna, </t>
  </si>
  <si>
    <t>Cuadro 13</t>
  </si>
  <si>
    <t>Cuadro 14</t>
  </si>
  <si>
    <t xml:space="preserve">Rendimiento Definitivo en III Ciclo y Educación Diversificada Técnica Nocturna, </t>
  </si>
  <si>
    <t>Cuadro 15</t>
  </si>
  <si>
    <t>Cuadro 16</t>
  </si>
  <si>
    <t>Aprobados en I y II Ciclos,</t>
  </si>
  <si>
    <t xml:space="preserve"> Por Año Cursado y Sexo, Según Zona y Dependencia, </t>
  </si>
  <si>
    <t>Año 2024</t>
  </si>
  <si>
    <t>Zona y Dependencia</t>
  </si>
  <si>
    <t>Hombre</t>
  </si>
  <si>
    <t>Mujer</t>
  </si>
  <si>
    <t>Pública</t>
  </si>
  <si>
    <t xml:space="preserve">Privada </t>
  </si>
  <si>
    <t>Subvencionada</t>
  </si>
  <si>
    <t>Urbana</t>
  </si>
  <si>
    <t>Rural</t>
  </si>
  <si>
    <t>-</t>
  </si>
  <si>
    <t>Cuadro 17</t>
  </si>
  <si>
    <t>Reprobados en I y II Ciclos,</t>
  </si>
  <si>
    <t>Cuadro 18</t>
  </si>
  <si>
    <t xml:space="preserve"> Por Año Cursado y Sexo, Según Dirección Regional, </t>
  </si>
  <si>
    <t>Dirección Regional</t>
  </si>
  <si>
    <t>San José Central</t>
  </si>
  <si>
    <t>San José Norte</t>
  </si>
  <si>
    <t>San José Oeste</t>
  </si>
  <si>
    <t>Desamparados</t>
  </si>
  <si>
    <t>Puriscal</t>
  </si>
  <si>
    <t>Pérez Zeledón</t>
  </si>
  <si>
    <t>Los Santos</t>
  </si>
  <si>
    <t>Alajuela</t>
  </si>
  <si>
    <t>Occidente</t>
  </si>
  <si>
    <t>San Carlos</t>
  </si>
  <si>
    <t>Zona Norte-Norte</t>
  </si>
  <si>
    <t>Cartago</t>
  </si>
  <si>
    <t>Turrialba</t>
  </si>
  <si>
    <t>Heredia</t>
  </si>
  <si>
    <t>Sarapiqui</t>
  </si>
  <si>
    <t>Liberia</t>
  </si>
  <si>
    <t>Nicoya</t>
  </si>
  <si>
    <t>Santa Cruz</t>
  </si>
  <si>
    <t>Cañas</t>
  </si>
  <si>
    <t>Puntarenas</t>
  </si>
  <si>
    <t>Coto</t>
  </si>
  <si>
    <t>Aguirre</t>
  </si>
  <si>
    <t>Grande del Térraba</t>
  </si>
  <si>
    <t>Peninsular</t>
  </si>
  <si>
    <t>Limón</t>
  </si>
  <si>
    <t>Guápiles</t>
  </si>
  <si>
    <t>Sulá</t>
  </si>
  <si>
    <t>Cuadro 19</t>
  </si>
  <si>
    <t>Porcentaje de Aprobación en I y II Ciclos,</t>
  </si>
  <si>
    <t>Cuadro 20</t>
  </si>
  <si>
    <t>Cuadro 21</t>
  </si>
  <si>
    <t>Porcentaje de Reprobación en I y II Ciclos,</t>
  </si>
  <si>
    <t>Cuadro 22</t>
  </si>
  <si>
    <t xml:space="preserve">Dependencia Pública, </t>
  </si>
  <si>
    <t>Cuadro 23</t>
  </si>
  <si>
    <t>Cuadro 24</t>
  </si>
  <si>
    <t>Cuadro 25</t>
  </si>
  <si>
    <t>Cuadro 26</t>
  </si>
  <si>
    <t xml:space="preserve">Dependencia Privada, </t>
  </si>
  <si>
    <t>Cuadro 27</t>
  </si>
  <si>
    <t>Cuadro 28</t>
  </si>
  <si>
    <t>Cuadro 29</t>
  </si>
  <si>
    <t>Cuadro 30</t>
  </si>
  <si>
    <t xml:space="preserve">Dependencia Subvencionada, </t>
  </si>
  <si>
    <t>Cuadro 31</t>
  </si>
  <si>
    <t>Escuelas 
Nocturnas</t>
  </si>
  <si>
    <t>Cuadro 32</t>
  </si>
  <si>
    <t xml:space="preserve">Aprobados en Escuelas Nocturnas, </t>
  </si>
  <si>
    <t xml:space="preserve">Por Nivel Cursado y Sexo, Según Dirección Regional,  </t>
  </si>
  <si>
    <t>Cuadro 33</t>
  </si>
  <si>
    <t xml:space="preserve">Reprobados en Escuelas Nocturnas, </t>
  </si>
  <si>
    <t>III Ciclo y Educación Diversificada,
Diurna y Nocturna</t>
  </si>
  <si>
    <t>Cuadro 34</t>
  </si>
  <si>
    <t>Aprobados en III Ciclo y Educación Diversificada Diurna y Nocturna,</t>
  </si>
  <si>
    <t>Cuadro 35</t>
  </si>
  <si>
    <t>Reprobados en III Ciclo y Educación Diversificada Diurna y Nocturna,</t>
  </si>
  <si>
    <t xml:space="preserve">Año 2024 </t>
  </si>
  <si>
    <t>Cuadro 36</t>
  </si>
  <si>
    <t>Cuadro 37</t>
  </si>
  <si>
    <t>Porcentaje de Aprobación en III Ciclo y Educación Diversificada Diurna y Nocturna,</t>
  </si>
  <si>
    <t>Cuadro 38</t>
  </si>
  <si>
    <t>Cuadro 39</t>
  </si>
  <si>
    <t>Porcentaje de Reprobación en III Ciclo y Educación Diversificada Diurna y Nocturna,</t>
  </si>
  <si>
    <t>Cuadro 40</t>
  </si>
  <si>
    <t>Cuadro 41</t>
  </si>
  <si>
    <t>Cuadro 42</t>
  </si>
  <si>
    <t>Cuadro 43</t>
  </si>
  <si>
    <t>Cuadro 44</t>
  </si>
  <si>
    <t>Cuadro 45</t>
  </si>
  <si>
    <t>Cuadro 46</t>
  </si>
  <si>
    <t>Cuadro 47</t>
  </si>
  <si>
    <t>Cuadro 48</t>
  </si>
  <si>
    <t>Cuadro 49</t>
  </si>
  <si>
    <t>III Ciclo y Educación Diversificada,
Académica Diurna</t>
  </si>
  <si>
    <t>Cuadro 50</t>
  </si>
  <si>
    <t>Aprobados en III Ciclo y Educación Diversificada, Académica Diurna,</t>
  </si>
  <si>
    <t>Cuadro 51</t>
  </si>
  <si>
    <t>Reprobados en III Ciclo y Educación Diversificada, Académica Diurna,</t>
  </si>
  <si>
    <t>Cuadro 52</t>
  </si>
  <si>
    <t>Cuadro 53</t>
  </si>
  <si>
    <t>Porcentaje de Aprobación en IIII Ciclo y Educación Diversificada, Académica Diurna,</t>
  </si>
  <si>
    <t>Cuadro 54</t>
  </si>
  <si>
    <t>Cuadro 55</t>
  </si>
  <si>
    <t>Porcentaje de Reprobación en IIII Ciclo y Educación Diversificada, Académica Diurna,</t>
  </si>
  <si>
    <t>III Ciclo y Educación Diversificada,
Técnica Diurna</t>
  </si>
  <si>
    <t>Cuadro 56</t>
  </si>
  <si>
    <t>Aprobados en III Ciclo y Educación Diversificada, Técnica Diurna,</t>
  </si>
  <si>
    <t>Cuadro 57</t>
  </si>
  <si>
    <t>Reprobados en III Ciclo y Educación Diversificada, Técnica Diurna,</t>
  </si>
  <si>
    <t>Cuadro 58</t>
  </si>
  <si>
    <t>Cuadro 59</t>
  </si>
  <si>
    <t>Porcentaje de Aprobación en IIII Ciclo y Educación Diversificada, Técnica Diurna,</t>
  </si>
  <si>
    <t>Cuadro 60</t>
  </si>
  <si>
    <t>Cuadro 61</t>
  </si>
  <si>
    <t>Porcentaje de Reprobación en IIII Ciclo y Educación Diversificada, Técnica Diurna,</t>
  </si>
  <si>
    <t>III Ciclo y Educación Diversificada,
Académica Nocturna</t>
  </si>
  <si>
    <t>Cuadro 62</t>
  </si>
  <si>
    <t xml:space="preserve">Aprobados en III Ciclo y Educación Diversificada, Académica Nocturna, </t>
  </si>
  <si>
    <t>Por Año Cursado y Sexo, Según Zona y Dependencia,</t>
  </si>
  <si>
    <t xml:space="preserve"> Año 2024</t>
  </si>
  <si>
    <t>Cuadro 63</t>
  </si>
  <si>
    <t xml:space="preserve">Reprobados en III Ciclo y Educación Diversificada, Académica Nocturna, </t>
  </si>
  <si>
    <t>Cuadro 64</t>
  </si>
  <si>
    <t>Aprobados en III Ciclo y Educación Diversificada, Académica Nocturna,</t>
  </si>
  <si>
    <t xml:space="preserve">Dependencia Pública y Privada, </t>
  </si>
  <si>
    <t>Cuadro 65</t>
  </si>
  <si>
    <t>Porcentaje de Aprobación en IIII Ciclo y Educación Diversificada, Académica Nocturna,</t>
  </si>
  <si>
    <t>Cuadro 66</t>
  </si>
  <si>
    <t>Reprobados en III Ciclo y Educación Diversificada, Académica Nocturna,</t>
  </si>
  <si>
    <t>Cuadro 67</t>
  </si>
  <si>
    <t>Porcentaje de Reprobación en IIII Ciclo y Educación Diversificada, Académica Nocturna,</t>
  </si>
  <si>
    <t>III Ciclo y Educación Diversificada,
Técnica Nocturna</t>
  </si>
  <si>
    <t>Cuadro 68</t>
  </si>
  <si>
    <t xml:space="preserve">Aprobados en III Ciclo y Educación Diversificada, Técnica Nocturna, </t>
  </si>
  <si>
    <t>Cuadro 69</t>
  </si>
  <si>
    <t xml:space="preserve">Reprobados en III Ciclo y Educación Diversificada, Técnica Nocturna, </t>
  </si>
  <si>
    <t>Cuadro 70</t>
  </si>
  <si>
    <t>Aprobados en III Ciclo y Educación Diversificada, Técnica Nocturna,</t>
  </si>
  <si>
    <t xml:space="preserve">Dependencia Pública y Subvencionada, </t>
  </si>
  <si>
    <t>Cuadro 71</t>
  </si>
  <si>
    <t>Porcentaje de Aprobación en III Ciclo y Educación Diversificada, Técnica Nocturna,</t>
  </si>
  <si>
    <t>Cuadro 72</t>
  </si>
  <si>
    <t>Reprobados en III Ciclo y Educación Diversificada, Técnica Nocturna,</t>
  </si>
  <si>
    <t>Cuadro 73</t>
  </si>
  <si>
    <t>Porcentaje de Reprobación en III Ciclo y Educación Diversificada, Técnica Nocturna,</t>
  </si>
  <si>
    <t>Cuadro 74</t>
  </si>
  <si>
    <t>Aprobados en Programa Aula Edad,</t>
  </si>
  <si>
    <t xml:space="preserve"> Por Nivel Cursado y Sexo, Según Dirección Regional, </t>
  </si>
  <si>
    <t>Cuadro 75</t>
  </si>
  <si>
    <t>Reprobados en Programa Aula Edad,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</si>
  <si>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</si>
  <si>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</si>
  <si>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</si>
  <si>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</si>
  <si>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</si>
  <si>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</si>
  <si>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</si>
  <si>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</si>
  <si>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</si>
  <si>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</si>
  <si>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</si>
  <si>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</si>
  <si>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</si>
  <si>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</si>
  <si>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</si>
  <si>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</si>
  <si>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</si>
  <si>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</si>
  <si>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</si>
  <si>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</si>
  <si>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</si>
  <si>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</si>
  <si>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</si>
  <si>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</si>
  <si>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</si>
  <si>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</si>
  <si>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</si>
  <si>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</si>
  <si>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</si>
  <si>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</si>
  <si>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</si>
  <si>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</si>
  <si>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</si>
  <si>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</si>
  <si>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</si>
  <si>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</si>
  <si>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</si>
  <si>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</si>
  <si>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</si>
  <si>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</si>
  <si>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</si>
  <si>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</si>
  <si>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</si>
  <si>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</si>
  <si>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</si>
  <si>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</si>
  <si>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</si>
  <si>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</si>
  <si>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</si>
  <si>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</si>
  <si>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</si>
  <si>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</si>
  <si>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</si>
  <si>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C54</t>
  </si>
  <si>
    <t>C55</t>
  </si>
  <si>
    <t>C56</t>
  </si>
  <si>
    <t>C57</t>
  </si>
  <si>
    <t>C58</t>
  </si>
  <si>
    <t>C59</t>
  </si>
  <si>
    <t>C60</t>
  </si>
  <si>
    <t>C61</t>
  </si>
  <si>
    <t>C62</t>
  </si>
  <si>
    <t>C63</t>
  </si>
  <si>
    <t>C64</t>
  </si>
  <si>
    <t>C65</t>
  </si>
  <si>
    <t>C66</t>
  </si>
  <si>
    <t>C67</t>
  </si>
  <si>
    <t>C68</t>
  </si>
  <si>
    <t>C69</t>
  </si>
  <si>
    <t>C70</t>
  </si>
  <si>
    <t>C71</t>
  </si>
  <si>
    <t>C72</t>
  </si>
  <si>
    <t>C73</t>
  </si>
  <si>
    <t>C74</t>
  </si>
  <si>
    <t>C75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</si>
</sst>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64" formatCode="_-&quot;₡&quot;* #,##0.00_-;\-&quot;₡&quot;* #,##0.00_-;_-&quot;₡&quot;* &quot;-&quot;??_-;_-@_-"/>
    <numFmt numFmtId="165" formatCode="General_)"/>
    <numFmt numFmtId="166" formatCode="0.0"/>
    <numFmt numFmtId="167" formatCode="_-* #,##0.0_-;\-* #,##0.0_-;_-* &quot;-&quot;_-;_-@_-"/>
    <numFmt numFmtId="168" formatCode="0.0_)"/>
    <numFmt numFmtId="169" formatCode="_(* #.##0.00_);_(* \(#.##0.00\);_(* &quot;-&quot;??_);_(@_)"/>
    <numFmt numFmtId="170" formatCode="_-* #,##0_-;\-* #,##0_-;_-* &quot;-&quot;??_-;_-@_-"/>
    <numFmt numFmtId="171" formatCode="0_)"/>
    <numFmt numFmtId="172" formatCode="_-* #,##0.0_-;\-* #,##0.0_-;_-* &quot;-&quot;??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ourier"/>
      <family val="3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60"/>
      <color theme="4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i/>
      <u/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42"/>
      <color theme="1"/>
      <name val="Vijaya"/>
      <family val="2"/>
    </font>
    <font>
      <b/>
      <sz val="60"/>
      <color rgb="FF182951"/>
      <name val="Calibri"/>
      <family val="2"/>
      <scheme val="minor"/>
    </font>
    <font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u/>
      <sz val="9"/>
      <name val="Calibri"/>
      <family val="2"/>
      <scheme val="minor"/>
    </font>
    <font>
      <b/>
      <u/>
      <sz val="11"/>
      <color rgb="FF18295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b/>
      <sz val="36"/>
      <color rgb="FF18295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ourier"/>
    </font>
    <font>
      <b/>
      <sz val="48"/>
      <color rgb="FF182951"/>
      <name val="Aparajita"/>
      <family val="1"/>
    </font>
    <font>
      <sz val="16"/>
      <color theme="0"/>
      <name val="Arial Black"/>
      <family val="2"/>
    </font>
    <font>
      <b/>
      <sz val="11"/>
      <color rgb="FF182951"/>
      <name val="Calibri"/>
      <family val="2"/>
      <scheme val="minor"/>
    </font>
    <font>
      <sz val="11"/>
      <color rgb="FF182951"/>
      <name val="Calibri"/>
      <family val="2"/>
      <scheme val="minor"/>
    </font>
    <font>
      <b/>
      <u/>
      <sz val="10.5"/>
      <color rgb="FF182951"/>
      <name val="Calibri"/>
      <family val="2"/>
      <scheme val="minor"/>
    </font>
    <font>
      <sz val="10.5"/>
      <color theme="1"/>
      <name val="Calibri"/>
      <family val="2"/>
      <scheme val="minor"/>
    </font>
    <font>
      <b/>
      <i/>
      <u/>
      <sz val="11"/>
      <color rgb="FF18295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10"/>
      <color theme="1"/>
      <name val="Calibri"/>
      <family val="2"/>
    </font>
    <font>
      <b/>
      <i/>
      <sz val="16"/>
      <color theme="1"/>
      <name val="Calibri"/>
      <family val="2"/>
    </font>
    <font>
      <b/>
      <i/>
      <sz val="10"/>
      <color theme="1"/>
      <name val="Calibri"/>
      <family val="2"/>
    </font>
    <font>
      <b/>
      <sz val="10"/>
      <color theme="1"/>
      <name val="Calibri"/>
      <family val="2"/>
    </font>
    <font>
      <i/>
      <sz val="10"/>
      <color theme="1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82951"/>
        <bgColor indexed="64"/>
      </patternFill>
    </fill>
    <fill>
      <patternFill patternType="solid">
        <fgColor rgb="FFF2DAB1"/>
        <bgColor indexed="64"/>
      </patternFill>
    </fill>
    <fill>
      <patternFill patternType="solid">
        <fgColor rgb="FFFFFFFF"/>
        <bgColor rgb="FF000000"/>
      </patternFill>
    </fill>
  </fills>
  <borders count="33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mediumDashDot">
        <color rgb="FFCFAC65"/>
      </left>
      <right/>
      <top style="mediumDashDot">
        <color rgb="FFCFAC65"/>
      </top>
      <bottom/>
      <diagonal/>
    </border>
    <border>
      <left/>
      <right/>
      <top style="mediumDashDot">
        <color rgb="FFCFAC65"/>
      </top>
      <bottom/>
      <diagonal/>
    </border>
    <border>
      <left/>
      <right style="mediumDashDot">
        <color rgb="FFCFAC65"/>
      </right>
      <top style="mediumDashDot">
        <color rgb="FFCFAC65"/>
      </top>
      <bottom/>
      <diagonal/>
    </border>
    <border>
      <left style="mediumDashDot">
        <color rgb="FFCFAC65"/>
      </left>
      <right/>
      <top/>
      <bottom/>
      <diagonal/>
    </border>
    <border>
      <left/>
      <right style="mediumDashDot">
        <color rgb="FFCFAC65"/>
      </right>
      <top/>
      <bottom/>
      <diagonal/>
    </border>
    <border>
      <left style="mediumDashDot">
        <color rgb="FFCFAC65"/>
      </left>
      <right/>
      <top/>
      <bottom style="mediumDashDot">
        <color rgb="FFCFAC65"/>
      </bottom>
      <diagonal/>
    </border>
    <border>
      <left/>
      <right/>
      <top/>
      <bottom style="mediumDashDot">
        <color rgb="FFCFAC65"/>
      </bottom>
      <diagonal/>
    </border>
    <border>
      <left/>
      <right style="mediumDashDot">
        <color rgb="FFCFAC65"/>
      </right>
      <top/>
      <bottom style="mediumDashDot">
        <color rgb="FFCFAC65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rgb="FFCFAC65"/>
      </left>
      <right/>
      <top style="dotted">
        <color rgb="FFCFAC65"/>
      </top>
      <bottom/>
      <diagonal/>
    </border>
    <border>
      <left/>
      <right/>
      <top style="dotted">
        <color rgb="FFCFAC65"/>
      </top>
      <bottom/>
      <diagonal/>
    </border>
    <border>
      <left/>
      <right style="dotted">
        <color rgb="FFCFAC65"/>
      </right>
      <top style="dotted">
        <color rgb="FFCFAC65"/>
      </top>
      <bottom/>
      <diagonal/>
    </border>
    <border>
      <left style="dotted">
        <color rgb="FFCFAC65"/>
      </left>
      <right/>
      <top/>
      <bottom/>
      <diagonal/>
    </border>
    <border>
      <left/>
      <right style="dotted">
        <color rgb="FFCFAC65"/>
      </right>
      <top/>
      <bottom/>
      <diagonal/>
    </border>
    <border>
      <left style="dotted">
        <color rgb="FFCFAC65"/>
      </left>
      <right/>
      <top/>
      <bottom style="dotted">
        <color rgb="FFCFAC65"/>
      </bottom>
      <diagonal/>
    </border>
    <border>
      <left/>
      <right/>
      <top/>
      <bottom style="dotted">
        <color rgb="FFCFAC65"/>
      </bottom>
      <diagonal/>
    </border>
    <border>
      <left/>
      <right style="dotted">
        <color rgb="FFCFAC65"/>
      </right>
      <top/>
      <bottom style="dotted">
        <color rgb="FFCFAC65"/>
      </bottom>
      <diagonal/>
    </border>
    <border>
      <left/>
      <right style="dotted">
        <color auto="1"/>
      </right>
      <top/>
      <bottom/>
      <diagonal/>
    </border>
  </borders>
  <cellStyleXfs count="11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5" fontId="4" fillId="0" borderId="0"/>
    <xf numFmtId="0" fontId="14" fillId="0" borderId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71" fontId="29" fillId="0" borderId="0"/>
  </cellStyleXfs>
  <cellXfs count="248">
    <xf numFmtId="0" fontId="0" fillId="0" borderId="0" xfId="0"/>
    <xf numFmtId="0" fontId="5" fillId="0" borderId="0" xfId="0" applyFont="1"/>
    <xf numFmtId="0" fontId="2" fillId="0" borderId="0" xfId="0" applyFont="1"/>
    <xf numFmtId="165" fontId="8" fillId="0" borderId="0" xfId="4" applyFont="1" applyAlignment="1">
      <alignment horizontal="center" vertical="center"/>
    </xf>
    <xf numFmtId="165" fontId="10" fillId="0" borderId="0" xfId="4" applyFont="1" applyAlignment="1">
      <alignment vertical="center"/>
    </xf>
    <xf numFmtId="165" fontId="10" fillId="0" borderId="0" xfId="4" quotePrefix="1" applyFont="1" applyAlignment="1">
      <alignment horizontal="left" vertical="center"/>
    </xf>
    <xf numFmtId="41" fontId="10" fillId="0" borderId="0" xfId="1" applyFont="1" applyBorder="1" applyAlignment="1">
      <alignment horizontal="right" vertical="center"/>
    </xf>
    <xf numFmtId="165" fontId="9" fillId="0" borderId="0" xfId="4" applyFont="1" applyAlignment="1">
      <alignment vertical="center"/>
    </xf>
    <xf numFmtId="165" fontId="10" fillId="0" borderId="0" xfId="4" applyFont="1" applyAlignment="1">
      <alignment horizontal="left" vertical="center"/>
    </xf>
    <xf numFmtId="165" fontId="10" fillId="0" borderId="1" xfId="4" quotePrefix="1" applyFont="1" applyBorder="1" applyAlignment="1">
      <alignment horizontal="left" vertical="center"/>
    </xf>
    <xf numFmtId="41" fontId="0" fillId="0" borderId="0" xfId="0" applyNumberFormat="1"/>
    <xf numFmtId="165" fontId="9" fillId="0" borderId="0" xfId="4" applyFont="1" applyAlignment="1">
      <alignment horizontal="center" vertical="center"/>
    </xf>
    <xf numFmtId="165" fontId="9" fillId="0" borderId="0" xfId="4" applyFont="1" applyAlignment="1">
      <alignment horizontal="centerContinuous" vertical="center"/>
    </xf>
    <xf numFmtId="165" fontId="11" fillId="0" borderId="0" xfId="4" applyFont="1" applyAlignment="1">
      <alignment horizontal="left" vertical="center" wrapText="1"/>
    </xf>
    <xf numFmtId="1" fontId="11" fillId="0" borderId="0" xfId="4" applyNumberFormat="1" applyFont="1" applyAlignment="1">
      <alignment vertical="center"/>
    </xf>
    <xf numFmtId="165" fontId="12" fillId="0" borderId="0" xfId="4" applyFont="1" applyAlignment="1">
      <alignment horizontal="left" vertical="center"/>
    </xf>
    <xf numFmtId="165" fontId="10" fillId="0" borderId="0" xfId="4" applyFont="1" applyAlignment="1">
      <alignment horizontal="center" vertical="center"/>
    </xf>
    <xf numFmtId="165" fontId="10" fillId="0" borderId="2" xfId="4" applyFont="1" applyBorder="1" applyAlignment="1">
      <alignment horizontal="center" vertical="center"/>
    </xf>
    <xf numFmtId="165" fontId="13" fillId="0" borderId="0" xfId="4" applyFont="1" applyAlignment="1">
      <alignment horizontal="left" vertical="center"/>
    </xf>
    <xf numFmtId="165" fontId="8" fillId="0" borderId="0" xfId="4" applyFont="1" applyAlignment="1">
      <alignment vertical="center"/>
    </xf>
    <xf numFmtId="165" fontId="11" fillId="0" borderId="0" xfId="4" applyFont="1" applyAlignment="1">
      <alignment vertical="center"/>
    </xf>
    <xf numFmtId="165" fontId="9" fillId="0" borderId="0" xfId="4" quotePrefix="1" applyFont="1" applyAlignment="1">
      <alignment vertical="center"/>
    </xf>
    <xf numFmtId="0" fontId="13" fillId="0" borderId="0" xfId="5" applyFont="1" applyAlignment="1">
      <alignment vertical="center"/>
    </xf>
    <xf numFmtId="169" fontId="12" fillId="0" borderId="0" xfId="7" applyFont="1" applyFill="1" applyBorder="1" applyAlignment="1">
      <alignment horizontal="left" vertical="center" indent="1"/>
    </xf>
    <xf numFmtId="0" fontId="9" fillId="0" borderId="0" xfId="5" applyFont="1" applyAlignment="1">
      <alignment horizontal="left" vertical="center"/>
    </xf>
    <xf numFmtId="0" fontId="12" fillId="0" borderId="0" xfId="5" applyFont="1" applyAlignment="1">
      <alignment vertical="center"/>
    </xf>
    <xf numFmtId="0" fontId="10" fillId="0" borderId="0" xfId="5" applyFont="1" applyAlignment="1">
      <alignment horizontal="left" vertical="center" indent="1"/>
    </xf>
    <xf numFmtId="0" fontId="10" fillId="0" borderId="2" xfId="5" applyFont="1" applyBorder="1" applyAlignment="1">
      <alignment horizontal="left" vertical="center" indent="1"/>
    </xf>
    <xf numFmtId="0" fontId="15" fillId="0" borderId="0" xfId="0" applyFont="1"/>
    <xf numFmtId="0" fontId="16" fillId="0" borderId="0" xfId="0" applyFont="1" applyAlignment="1">
      <alignment vertical="center" wrapText="1"/>
    </xf>
    <xf numFmtId="165" fontId="11" fillId="3" borderId="0" xfId="4" applyFont="1" applyFill="1" applyAlignment="1">
      <alignment horizontal="left" vertical="center" wrapText="1"/>
    </xf>
    <xf numFmtId="1" fontId="11" fillId="3" borderId="0" xfId="4" applyNumberFormat="1" applyFont="1" applyFill="1" applyAlignment="1">
      <alignment horizontal="center" vertical="center"/>
    </xf>
    <xf numFmtId="41" fontId="18" fillId="0" borderId="0" xfId="1" applyFont="1" applyBorder="1" applyAlignment="1">
      <alignment horizontal="right" vertical="center"/>
    </xf>
    <xf numFmtId="41" fontId="19" fillId="0" borderId="0" xfId="1" applyFont="1" applyBorder="1" applyAlignment="1">
      <alignment vertical="center"/>
    </xf>
    <xf numFmtId="41" fontId="18" fillId="0" borderId="0" xfId="1" applyFont="1" applyFill="1" applyBorder="1" applyAlignment="1">
      <alignment horizontal="right" vertical="center"/>
    </xf>
    <xf numFmtId="167" fontId="18" fillId="0" borderId="0" xfId="1" applyNumberFormat="1" applyFont="1" applyBorder="1" applyAlignment="1">
      <alignment horizontal="center" vertical="center"/>
    </xf>
    <xf numFmtId="41" fontId="18" fillId="0" borderId="2" xfId="1" applyFont="1" applyBorder="1" applyAlignment="1">
      <alignment horizontal="right" vertical="center"/>
    </xf>
    <xf numFmtId="1" fontId="20" fillId="0" borderId="0" xfId="4" applyNumberFormat="1" applyFont="1" applyAlignment="1">
      <alignment vertical="center"/>
    </xf>
    <xf numFmtId="165" fontId="19" fillId="0" borderId="0" xfId="4" applyFont="1" applyAlignment="1">
      <alignment vertical="center"/>
    </xf>
    <xf numFmtId="165" fontId="18" fillId="0" borderId="0" xfId="4" applyFont="1" applyAlignment="1">
      <alignment vertical="center"/>
    </xf>
    <xf numFmtId="167" fontId="18" fillId="0" borderId="0" xfId="1" applyNumberFormat="1" applyFont="1" applyBorder="1" applyAlignment="1">
      <alignment horizontal="right" vertical="center"/>
    </xf>
    <xf numFmtId="166" fontId="21" fillId="0" borderId="0" xfId="2" applyNumberFormat="1" applyFont="1"/>
    <xf numFmtId="167" fontId="19" fillId="0" borderId="0" xfId="1" applyNumberFormat="1" applyFont="1" applyBorder="1" applyAlignment="1">
      <alignment vertical="center"/>
    </xf>
    <xf numFmtId="167" fontId="18" fillId="0" borderId="1" xfId="1" applyNumberFormat="1" applyFont="1" applyBorder="1" applyAlignment="1">
      <alignment horizontal="right" vertical="center"/>
    </xf>
    <xf numFmtId="166" fontId="21" fillId="0" borderId="2" xfId="2" applyNumberFormat="1" applyFont="1" applyBorder="1"/>
    <xf numFmtId="41" fontId="22" fillId="0" borderId="0" xfId="1" applyFont="1" applyAlignment="1">
      <alignment horizontal="right" vertical="center"/>
    </xf>
    <xf numFmtId="41" fontId="18" fillId="0" borderId="0" xfId="1" applyFont="1" applyAlignment="1">
      <alignment horizontal="right" vertical="center"/>
    </xf>
    <xf numFmtId="41" fontId="18" fillId="0" borderId="0" xfId="1" applyFont="1" applyFill="1" applyAlignment="1">
      <alignment horizontal="right" vertical="center"/>
    </xf>
    <xf numFmtId="41" fontId="19" fillId="0" borderId="0" xfId="1" applyFont="1" applyAlignment="1">
      <alignment horizontal="right" vertical="center"/>
    </xf>
    <xf numFmtId="165" fontId="19" fillId="0" borderId="0" xfId="4" applyFont="1" applyAlignment="1">
      <alignment horizontal="left" vertical="center"/>
    </xf>
    <xf numFmtId="167" fontId="22" fillId="0" borderId="0" xfId="1" applyNumberFormat="1" applyFont="1" applyAlignment="1">
      <alignment horizontal="right" vertical="center"/>
    </xf>
    <xf numFmtId="167" fontId="18" fillId="0" borderId="0" xfId="1" applyNumberFormat="1" applyFont="1" applyAlignment="1">
      <alignment horizontal="right" vertical="center"/>
    </xf>
    <xf numFmtId="167" fontId="18" fillId="0" borderId="0" xfId="1" applyNumberFormat="1" applyFont="1" applyFill="1" applyAlignment="1">
      <alignment horizontal="right" vertical="center"/>
    </xf>
    <xf numFmtId="167" fontId="19" fillId="0" borderId="0" xfId="1" applyNumberFormat="1" applyFont="1" applyAlignment="1">
      <alignment horizontal="right" vertical="center"/>
    </xf>
    <xf numFmtId="167" fontId="18" fillId="0" borderId="2" xfId="1" applyNumberFormat="1" applyFont="1" applyBorder="1" applyAlignment="1">
      <alignment horizontal="right" vertical="center"/>
    </xf>
    <xf numFmtId="41" fontId="22" fillId="0" borderId="0" xfId="1" applyFont="1" applyFill="1" applyAlignment="1" applyProtection="1">
      <alignment horizontal="right" vertical="center"/>
    </xf>
    <xf numFmtId="41" fontId="18" fillId="0" borderId="0" xfId="1" applyFont="1" applyFill="1" applyAlignment="1" applyProtection="1">
      <alignment horizontal="right" vertical="center"/>
    </xf>
    <xf numFmtId="41" fontId="18" fillId="0" borderId="0" xfId="1" applyFont="1" applyFill="1" applyBorder="1" applyAlignment="1" applyProtection="1">
      <alignment horizontal="right" vertical="center"/>
    </xf>
    <xf numFmtId="165" fontId="23" fillId="0" borderId="0" xfId="4" applyFont="1" applyAlignment="1">
      <alignment horizontal="right" vertical="center"/>
    </xf>
    <xf numFmtId="165" fontId="18" fillId="0" borderId="0" xfId="4" applyFont="1" applyAlignment="1">
      <alignment horizontal="right" vertical="center"/>
    </xf>
    <xf numFmtId="165" fontId="22" fillId="0" borderId="0" xfId="4" applyFont="1" applyAlignment="1">
      <alignment horizontal="right" vertical="center"/>
    </xf>
    <xf numFmtId="167" fontId="22" fillId="0" borderId="0" xfId="1" applyNumberFormat="1" applyFont="1" applyFill="1" applyBorder="1" applyAlignment="1" applyProtection="1">
      <alignment horizontal="right" vertical="center"/>
    </xf>
    <xf numFmtId="167" fontId="22" fillId="0" borderId="0" xfId="1" applyNumberFormat="1" applyFont="1" applyBorder="1" applyAlignment="1">
      <alignment horizontal="right" vertical="center"/>
    </xf>
    <xf numFmtId="167" fontId="18" fillId="0" borderId="0" xfId="1" applyNumberFormat="1" applyFont="1" applyFill="1" applyBorder="1" applyAlignment="1" applyProtection="1">
      <alignment horizontal="right" vertical="center"/>
    </xf>
    <xf numFmtId="167" fontId="18" fillId="0" borderId="1" xfId="1" applyNumberFormat="1" applyFont="1" applyFill="1" applyBorder="1" applyAlignment="1" applyProtection="1">
      <alignment horizontal="right" vertical="center"/>
    </xf>
    <xf numFmtId="165" fontId="11" fillId="3" borderId="0" xfId="4" applyFont="1" applyFill="1" applyAlignment="1">
      <alignment horizontal="center" vertical="center"/>
    </xf>
    <xf numFmtId="1" fontId="11" fillId="3" borderId="0" xfId="4" applyNumberFormat="1" applyFont="1" applyFill="1" applyAlignment="1">
      <alignment vertical="center"/>
    </xf>
    <xf numFmtId="165" fontId="11" fillId="3" borderId="0" xfId="4" applyFont="1" applyFill="1" applyAlignment="1">
      <alignment vertical="center"/>
    </xf>
    <xf numFmtId="165" fontId="20" fillId="0" borderId="0" xfId="4" applyFont="1" applyAlignment="1">
      <alignment vertical="center"/>
    </xf>
    <xf numFmtId="165" fontId="19" fillId="0" borderId="0" xfId="4" quotePrefix="1" applyFont="1" applyAlignment="1">
      <alignment vertical="center"/>
    </xf>
    <xf numFmtId="41" fontId="22" fillId="0" borderId="0" xfId="1" applyFont="1" applyFill="1" applyBorder="1" applyAlignment="1" applyProtection="1">
      <alignment horizontal="right" vertical="center"/>
    </xf>
    <xf numFmtId="41" fontId="18" fillId="0" borderId="0" xfId="1" applyFont="1" applyBorder="1" applyAlignment="1">
      <alignment vertical="center"/>
    </xf>
    <xf numFmtId="41" fontId="18" fillId="0" borderId="1" xfId="1" applyFont="1" applyFill="1" applyBorder="1" applyAlignment="1" applyProtection="1">
      <alignment horizontal="right" vertical="center"/>
    </xf>
    <xf numFmtId="41" fontId="18" fillId="0" borderId="2" xfId="1" applyFont="1" applyFill="1" applyBorder="1" applyAlignment="1" applyProtection="1">
      <alignment horizontal="right" vertical="center"/>
    </xf>
    <xf numFmtId="168" fontId="22" fillId="0" borderId="0" xfId="4" applyNumberFormat="1" applyFont="1" applyAlignment="1">
      <alignment horizontal="right" vertical="center"/>
    </xf>
    <xf numFmtId="168" fontId="18" fillId="0" borderId="0" xfId="4" applyNumberFormat="1" applyFont="1" applyAlignment="1">
      <alignment horizontal="right" vertical="center"/>
    </xf>
    <xf numFmtId="168" fontId="18" fillId="0" borderId="2" xfId="4" applyNumberFormat="1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170" fontId="25" fillId="0" borderId="0" xfId="0" applyNumberFormat="1" applyFont="1" applyAlignment="1">
      <alignment horizontal="right" vertical="center"/>
    </xf>
    <xf numFmtId="170" fontId="21" fillId="0" borderId="0" xfId="0" applyNumberFormat="1" applyFont="1" applyAlignment="1">
      <alignment horizontal="right" vertical="center"/>
    </xf>
    <xf numFmtId="166" fontId="25" fillId="0" borderId="0" xfId="0" applyNumberFormat="1" applyFont="1" applyAlignment="1">
      <alignment horizontal="right" vertical="center"/>
    </xf>
    <xf numFmtId="166" fontId="21" fillId="0" borderId="0" xfId="0" applyNumberFormat="1" applyFont="1" applyAlignment="1">
      <alignment horizontal="right" vertical="center"/>
    </xf>
    <xf numFmtId="0" fontId="11" fillId="3" borderId="0" xfId="5" applyFont="1" applyFill="1" applyAlignment="1">
      <alignment vertical="center"/>
    </xf>
    <xf numFmtId="0" fontId="11" fillId="3" borderId="0" xfId="5" applyFont="1" applyFill="1" applyAlignment="1">
      <alignment horizontal="center" vertical="center"/>
    </xf>
    <xf numFmtId="0" fontId="9" fillId="0" borderId="0" xfId="5" applyFont="1" applyAlignment="1">
      <alignment horizontal="left" vertical="center" wrapText="1"/>
    </xf>
    <xf numFmtId="165" fontId="12" fillId="0" borderId="0" xfId="4" applyFont="1" applyAlignment="1">
      <alignment horizontal="left" vertical="center" indent="1"/>
    </xf>
    <xf numFmtId="165" fontId="10" fillId="0" borderId="0" xfId="4" applyFont="1" applyAlignment="1">
      <alignment horizontal="left" vertical="center" indent="1"/>
    </xf>
    <xf numFmtId="165" fontId="12" fillId="0" borderId="0" xfId="4" applyFont="1" applyAlignment="1">
      <alignment horizontal="left" vertical="center" indent="2"/>
    </xf>
    <xf numFmtId="165" fontId="10" fillId="0" borderId="0" xfId="4" applyFont="1" applyAlignment="1">
      <alignment horizontal="left" vertical="center" indent="3"/>
    </xf>
    <xf numFmtId="165" fontId="9" fillId="0" borderId="0" xfId="4" applyFont="1" applyAlignment="1">
      <alignment horizontal="left" vertical="center" indent="1"/>
    </xf>
    <xf numFmtId="165" fontId="10" fillId="0" borderId="2" xfId="4" applyFont="1" applyBorder="1" applyAlignment="1">
      <alignment horizontal="left" vertical="center" indent="3"/>
    </xf>
    <xf numFmtId="0" fontId="6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5" fontId="10" fillId="0" borderId="2" xfId="4" quotePrefix="1" applyFont="1" applyBorder="1" applyAlignment="1">
      <alignment horizontal="left" vertical="center"/>
    </xf>
    <xf numFmtId="165" fontId="12" fillId="0" borderId="0" xfId="4" applyFont="1" applyAlignment="1">
      <alignment horizontal="left" vertical="center" wrapText="1" indent="1"/>
    </xf>
    <xf numFmtId="165" fontId="12" fillId="0" borderId="0" xfId="4" applyFont="1" applyAlignment="1">
      <alignment horizontal="left" vertical="center" wrapText="1" indent="2"/>
    </xf>
    <xf numFmtId="165" fontId="12" fillId="0" borderId="0" xfId="4" applyFont="1" applyAlignment="1">
      <alignment horizontal="left" vertical="center" wrapText="1" indent="3"/>
    </xf>
    <xf numFmtId="169" fontId="12" fillId="0" borderId="0" xfId="7" applyFont="1" applyFill="1" applyBorder="1" applyAlignment="1">
      <alignment horizontal="left" vertical="center" indent="2"/>
    </xf>
    <xf numFmtId="169" fontId="10" fillId="0" borderId="0" xfId="7" applyFont="1" applyFill="1" applyAlignment="1">
      <alignment horizontal="left" vertical="center" indent="2"/>
    </xf>
    <xf numFmtId="169" fontId="12" fillId="0" borderId="0" xfId="7" applyFont="1" applyFill="1" applyBorder="1" applyAlignment="1">
      <alignment horizontal="left" vertical="center"/>
    </xf>
    <xf numFmtId="169" fontId="12" fillId="0" borderId="0" xfId="7" applyFont="1" applyFill="1" applyAlignment="1">
      <alignment horizontal="left" vertical="center" indent="2"/>
    </xf>
    <xf numFmtId="169" fontId="10" fillId="0" borderId="2" xfId="7" applyFont="1" applyFill="1" applyBorder="1" applyAlignment="1">
      <alignment horizontal="left" vertical="center" indent="2"/>
    </xf>
    <xf numFmtId="0" fontId="13" fillId="0" borderId="0" xfId="5" applyFont="1" applyAlignment="1">
      <alignment horizontal="left" vertical="center"/>
    </xf>
    <xf numFmtId="0" fontId="27" fillId="0" borderId="0" xfId="0" applyFont="1" applyAlignment="1">
      <alignment horizontal="center" vertical="center" wrapText="1"/>
    </xf>
    <xf numFmtId="0" fontId="21" fillId="0" borderId="0" xfId="0" applyFont="1"/>
    <xf numFmtId="1" fontId="11" fillId="0" borderId="0" xfId="4" applyNumberFormat="1" applyFont="1" applyAlignment="1">
      <alignment horizontal="right" vertical="center"/>
    </xf>
    <xf numFmtId="165" fontId="11" fillId="0" borderId="0" xfId="4" applyFont="1" applyAlignment="1">
      <alignment horizontal="right" vertical="center"/>
    </xf>
    <xf numFmtId="0" fontId="10" fillId="0" borderId="0" xfId="5" quotePrefix="1" applyFont="1" applyAlignment="1">
      <alignment horizontal="left" vertical="center" indent="1"/>
    </xf>
    <xf numFmtId="170" fontId="25" fillId="0" borderId="0" xfId="0" applyNumberFormat="1" applyFont="1"/>
    <xf numFmtId="170" fontId="25" fillId="0" borderId="0" xfId="8" applyNumberFormat="1" applyFont="1" applyAlignment="1">
      <alignment horizontal="right" vertical="center"/>
    </xf>
    <xf numFmtId="0" fontId="11" fillId="0" borderId="0" xfId="5" applyFont="1" applyAlignment="1">
      <alignment horizontal="center" vertical="center"/>
    </xf>
    <xf numFmtId="0" fontId="11" fillId="0" borderId="0" xfId="5" applyFont="1" applyAlignment="1">
      <alignment vertical="center"/>
    </xf>
    <xf numFmtId="0" fontId="10" fillId="0" borderId="0" xfId="9" applyFont="1" applyAlignment="1">
      <alignment vertical="center"/>
    </xf>
    <xf numFmtId="0" fontId="24" fillId="4" borderId="13" xfId="3" applyFont="1" applyFill="1" applyBorder="1" applyAlignment="1" applyProtection="1">
      <alignment horizontal="center" vertical="center" wrapText="1"/>
      <protection locked="0"/>
    </xf>
    <xf numFmtId="0" fontId="28" fillId="0" borderId="0" xfId="9" applyFont="1" applyAlignment="1">
      <alignment vertical="center" wrapText="1"/>
    </xf>
    <xf numFmtId="169" fontId="11" fillId="0" borderId="0" xfId="6" applyFont="1" applyFill="1" applyBorder="1" applyAlignment="1">
      <alignment horizontal="left" vertical="center" wrapText="1"/>
    </xf>
    <xf numFmtId="0" fontId="20" fillId="0" borderId="0" xfId="5" applyFont="1" applyAlignment="1">
      <alignment horizontal="center" vertical="center"/>
    </xf>
    <xf numFmtId="0" fontId="20" fillId="0" borderId="0" xfId="5" applyFont="1" applyAlignment="1">
      <alignment vertical="center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5" applyFont="1" applyAlignment="1">
      <alignment vertical="center" wrapText="1"/>
    </xf>
    <xf numFmtId="0" fontId="32" fillId="0" borderId="3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3" fillId="0" borderId="0" xfId="0" applyFont="1"/>
    <xf numFmtId="0" fontId="12" fillId="0" borderId="0" xfId="5" applyFont="1" applyAlignment="1">
      <alignment vertical="center" wrapText="1"/>
    </xf>
    <xf numFmtId="166" fontId="0" fillId="0" borderId="0" xfId="0" applyNumberFormat="1"/>
    <xf numFmtId="0" fontId="35" fillId="2" borderId="19" xfId="0" applyFont="1" applyFill="1" applyBorder="1" applyAlignment="1">
      <alignment vertical="center" wrapText="1"/>
    </xf>
    <xf numFmtId="0" fontId="35" fillId="2" borderId="19" xfId="0" quotePrefix="1" applyFont="1" applyFill="1" applyBorder="1" applyAlignment="1">
      <alignment vertical="center" wrapText="1"/>
    </xf>
    <xf numFmtId="0" fontId="1" fillId="0" borderId="19" xfId="0" applyFont="1" applyBorder="1"/>
    <xf numFmtId="0" fontId="1" fillId="0" borderId="20" xfId="0" applyFont="1" applyBorder="1"/>
    <xf numFmtId="41" fontId="10" fillId="0" borderId="0" xfId="5" applyNumberFormat="1" applyFont="1" applyAlignment="1">
      <alignment vertical="center" wrapText="1"/>
    </xf>
    <xf numFmtId="41" fontId="12" fillId="0" borderId="0" xfId="0" applyNumberFormat="1" applyFont="1" applyAlignment="1">
      <alignment vertical="center" wrapText="1"/>
    </xf>
    <xf numFmtId="41" fontId="10" fillId="0" borderId="0" xfId="0" applyNumberFormat="1" applyFont="1" applyAlignment="1">
      <alignment vertical="center" wrapText="1"/>
    </xf>
    <xf numFmtId="165" fontId="10" fillId="0" borderId="0" xfId="5" applyNumberFormat="1" applyFont="1" applyAlignment="1">
      <alignment vertical="center" wrapText="1"/>
    </xf>
    <xf numFmtId="165" fontId="19" fillId="0" borderId="0" xfId="4" applyFont="1" applyAlignment="1">
      <alignment horizontal="right" vertical="center"/>
    </xf>
    <xf numFmtId="0" fontId="21" fillId="0" borderId="2" xfId="0" applyFont="1" applyBorder="1" applyAlignment="1">
      <alignment horizontal="right" vertical="center"/>
    </xf>
    <xf numFmtId="170" fontId="25" fillId="0" borderId="0" xfId="0" applyNumberFormat="1" applyFont="1" applyAlignment="1">
      <alignment vertical="center"/>
    </xf>
    <xf numFmtId="170" fontId="21" fillId="0" borderId="0" xfId="0" applyNumberFormat="1" applyFont="1" applyAlignment="1">
      <alignment vertical="center"/>
    </xf>
    <xf numFmtId="170" fontId="21" fillId="0" borderId="2" xfId="0" applyNumberFormat="1" applyFont="1" applyBorder="1" applyAlignment="1">
      <alignment vertical="center"/>
    </xf>
    <xf numFmtId="166" fontId="21" fillId="0" borderId="2" xfId="0" applyNumberFormat="1" applyFont="1" applyBorder="1" applyAlignment="1">
      <alignment horizontal="right" vertical="center"/>
    </xf>
    <xf numFmtId="170" fontId="21" fillId="0" borderId="2" xfId="0" applyNumberFormat="1" applyFont="1" applyBorder="1" applyAlignment="1">
      <alignment horizontal="right" vertical="center"/>
    </xf>
    <xf numFmtId="170" fontId="25" fillId="0" borderId="2" xfId="0" applyNumberFormat="1" applyFont="1" applyBorder="1" applyAlignment="1">
      <alignment horizontal="right" vertical="center"/>
    </xf>
    <xf numFmtId="170" fontId="21" fillId="0" borderId="0" xfId="8" applyNumberFormat="1" applyFont="1" applyAlignment="1">
      <alignment horizontal="right" vertical="center"/>
    </xf>
    <xf numFmtId="170" fontId="21" fillId="0" borderId="2" xfId="8" applyNumberFormat="1" applyFont="1" applyBorder="1" applyAlignment="1">
      <alignment horizontal="right" vertical="center"/>
    </xf>
    <xf numFmtId="0" fontId="25" fillId="0" borderId="0" xfId="5" applyFont="1" applyAlignment="1">
      <alignment horizontal="right" vertical="center"/>
    </xf>
    <xf numFmtId="0" fontId="21" fillId="0" borderId="0" xfId="5" applyFont="1" applyAlignment="1">
      <alignment horizontal="right" vertical="center"/>
    </xf>
    <xf numFmtId="170" fontId="25" fillId="0" borderId="0" xfId="5" applyNumberFormat="1" applyFont="1" applyAlignment="1">
      <alignment horizontal="right" vertical="center"/>
    </xf>
    <xf numFmtId="170" fontId="21" fillId="0" borderId="0" xfId="5" applyNumberFormat="1" applyFont="1" applyAlignment="1">
      <alignment horizontal="right" vertical="center"/>
    </xf>
    <xf numFmtId="166" fontId="21" fillId="0" borderId="0" xfId="5" applyNumberFormat="1" applyFont="1" applyAlignment="1">
      <alignment horizontal="right" vertical="center"/>
    </xf>
    <xf numFmtId="166" fontId="21" fillId="0" borderId="2" xfId="5" applyNumberFormat="1" applyFont="1" applyBorder="1" applyAlignment="1">
      <alignment horizontal="right" vertical="center"/>
    </xf>
    <xf numFmtId="166" fontId="25" fillId="0" borderId="0" xfId="5" applyNumberFormat="1" applyFont="1" applyAlignment="1">
      <alignment horizontal="right" vertical="center"/>
    </xf>
    <xf numFmtId="170" fontId="25" fillId="0" borderId="0" xfId="0" applyNumberFormat="1" applyFont="1" applyAlignment="1">
      <alignment horizontal="right"/>
    </xf>
    <xf numFmtId="0" fontId="25" fillId="0" borderId="0" xfId="0" applyFont="1" applyAlignment="1">
      <alignment horizontal="right" vertical="center"/>
    </xf>
    <xf numFmtId="0" fontId="28" fillId="0" borderId="0" xfId="5" applyFont="1" applyAlignment="1">
      <alignment horizontal="center" vertical="center"/>
    </xf>
    <xf numFmtId="170" fontId="25" fillId="0" borderId="0" xfId="0" applyNumberFormat="1" applyFont="1" applyAlignment="1">
      <alignment horizontal="right" vertical="center" readingOrder="2"/>
    </xf>
    <xf numFmtId="170" fontId="21" fillId="0" borderId="0" xfId="0" applyNumberFormat="1" applyFont="1" applyAlignment="1">
      <alignment horizontal="right" vertical="center" readingOrder="2"/>
    </xf>
    <xf numFmtId="170" fontId="21" fillId="0" borderId="2" xfId="0" applyNumberFormat="1" applyFont="1" applyBorder="1" applyAlignment="1">
      <alignment horizontal="right" vertical="center" readingOrder="2"/>
    </xf>
    <xf numFmtId="170" fontId="21" fillId="0" borderId="2" xfId="5" applyNumberFormat="1" applyFont="1" applyBorder="1" applyAlignment="1">
      <alignment horizontal="right" vertical="center"/>
    </xf>
    <xf numFmtId="166" fontId="21" fillId="0" borderId="0" xfId="0" applyNumberFormat="1" applyFont="1"/>
    <xf numFmtId="166" fontId="25" fillId="0" borderId="0" xfId="0" applyNumberFormat="1" applyFont="1"/>
    <xf numFmtId="172" fontId="21" fillId="0" borderId="0" xfId="0" applyNumberFormat="1" applyFont="1" applyAlignment="1">
      <alignment horizontal="right" vertical="center"/>
    </xf>
    <xf numFmtId="172" fontId="25" fillId="0" borderId="0" xfId="0" applyNumberFormat="1" applyFont="1" applyAlignment="1">
      <alignment horizontal="right" vertical="center"/>
    </xf>
    <xf numFmtId="172" fontId="21" fillId="0" borderId="2" xfId="0" applyNumberFormat="1" applyFont="1" applyBorder="1" applyAlignment="1">
      <alignment horizontal="right" vertical="center"/>
    </xf>
    <xf numFmtId="170" fontId="37" fillId="0" borderId="0" xfId="0" applyNumberFormat="1" applyFont="1" applyAlignment="1">
      <alignment horizontal="right" vertical="center"/>
    </xf>
    <xf numFmtId="170" fontId="38" fillId="0" borderId="0" xfId="0" applyNumberFormat="1" applyFont="1" applyAlignment="1">
      <alignment horizontal="right" vertical="center"/>
    </xf>
    <xf numFmtId="170" fontId="37" fillId="0" borderId="0" xfId="0" applyNumberFormat="1" applyFont="1"/>
    <xf numFmtId="170" fontId="37" fillId="0" borderId="0" xfId="0" applyNumberFormat="1" applyFont="1" applyAlignment="1">
      <alignment horizontal="right"/>
    </xf>
    <xf numFmtId="0" fontId="1" fillId="0" borderId="0" xfId="0" applyFont="1"/>
    <xf numFmtId="0" fontId="18" fillId="0" borderId="0" xfId="0" applyFont="1" applyAlignment="1">
      <alignment vertical="center" wrapText="1"/>
    </xf>
    <xf numFmtId="165" fontId="0" fillId="0" borderId="0" xfId="4" applyFont="1" applyAlignment="1">
      <alignment vertical="center"/>
    </xf>
    <xf numFmtId="0" fontId="3" fillId="0" borderId="0" xfId="3" applyFill="1" applyBorder="1" applyAlignment="1" applyProtection="1">
      <alignment horizontal="center" vertical="center" wrapText="1"/>
      <protection locked="0"/>
    </xf>
    <xf numFmtId="165" fontId="5" fillId="0" borderId="0" xfId="4" applyFont="1" applyAlignment="1">
      <alignment vertical="center"/>
    </xf>
    <xf numFmtId="165" fontId="39" fillId="0" borderId="0" xfId="4" applyFont="1" applyAlignment="1">
      <alignment vertical="center"/>
    </xf>
    <xf numFmtId="165" fontId="1" fillId="0" borderId="0" xfId="4" applyFont="1" applyAlignment="1">
      <alignment vertical="center"/>
    </xf>
    <xf numFmtId="165" fontId="39" fillId="0" borderId="24" xfId="4" applyFont="1" applyBorder="1" applyAlignment="1">
      <alignment vertical="center"/>
    </xf>
    <xf numFmtId="165" fontId="39" fillId="0" borderId="25" xfId="4" applyFont="1" applyBorder="1" applyAlignment="1">
      <alignment vertical="center"/>
    </xf>
    <xf numFmtId="165" fontId="39" fillId="0" borderId="26" xfId="4" applyFont="1" applyBorder="1" applyAlignment="1">
      <alignment vertical="center"/>
    </xf>
    <xf numFmtId="165" fontId="39" fillId="0" borderId="27" xfId="4" applyFont="1" applyBorder="1" applyAlignment="1">
      <alignment vertical="center"/>
    </xf>
    <xf numFmtId="165" fontId="41" fillId="0" borderId="28" xfId="4" applyFont="1" applyBorder="1" applyAlignment="1">
      <alignment vertical="center"/>
    </xf>
    <xf numFmtId="165" fontId="41" fillId="0" borderId="28" xfId="4" applyFont="1" applyBorder="1" applyAlignment="1">
      <alignment horizontal="center" vertical="center"/>
    </xf>
    <xf numFmtId="165" fontId="39" fillId="0" borderId="28" xfId="4" applyFont="1" applyBorder="1" applyAlignment="1">
      <alignment vertical="center"/>
    </xf>
    <xf numFmtId="165" fontId="42" fillId="0" borderId="0" xfId="4" applyFont="1" applyAlignment="1">
      <alignment vertical="center"/>
    </xf>
    <xf numFmtId="165" fontId="43" fillId="0" borderId="0" xfId="4" applyFont="1" applyAlignment="1">
      <alignment vertical="center"/>
    </xf>
    <xf numFmtId="165" fontId="28" fillId="0" borderId="0" xfId="4" applyFont="1" applyAlignment="1">
      <alignment vertical="center"/>
    </xf>
    <xf numFmtId="165" fontId="44" fillId="0" borderId="0" xfId="4" applyFont="1" applyAlignment="1">
      <alignment vertical="center"/>
    </xf>
    <xf numFmtId="165" fontId="39" fillId="0" borderId="29" xfId="4" applyFont="1" applyBorder="1" applyAlignment="1">
      <alignment vertical="center"/>
    </xf>
    <xf numFmtId="165" fontId="39" fillId="0" borderId="30" xfId="4" applyFont="1" applyBorder="1" applyAlignment="1">
      <alignment vertical="center"/>
    </xf>
    <xf numFmtId="165" fontId="39" fillId="0" borderId="31" xfId="4" applyFont="1" applyBorder="1" applyAlignment="1">
      <alignment vertical="center"/>
    </xf>
    <xf numFmtId="0" fontId="15" fillId="0" borderId="0" xfId="9" applyFont="1" applyAlignment="1">
      <alignment vertical="center"/>
    </xf>
    <xf numFmtId="0" fontId="45" fillId="0" borderId="0" xfId="9" applyFont="1" applyAlignment="1">
      <alignment vertical="center"/>
    </xf>
    <xf numFmtId="0" fontId="46" fillId="5" borderId="0" xfId="0" applyFont="1" applyFill="1"/>
    <xf numFmtId="0" fontId="46" fillId="0" borderId="0" xfId="0" applyFont="1"/>
    <xf numFmtId="0" fontId="3" fillId="2" borderId="18" xfId="3" applyFill="1" applyBorder="1" applyAlignment="1">
      <alignment horizontal="center" vertical="center" wrapText="1"/>
    </xf>
    <xf numFmtId="0" fontId="3" fillId="0" borderId="18" xfId="3" applyFill="1" applyBorder="1" applyAlignment="1">
      <alignment horizontal="center" vertical="center"/>
    </xf>
    <xf numFmtId="0" fontId="3" fillId="0" borderId="23" xfId="3" applyFill="1" applyBorder="1" applyAlignment="1">
      <alignment horizontal="center"/>
    </xf>
    <xf numFmtId="165" fontId="8" fillId="0" borderId="0" xfId="4" applyFont="1" applyAlignment="1">
      <alignment horizontal="centerContinuous" vertical="center"/>
    </xf>
    <xf numFmtId="165" fontId="40" fillId="0" borderId="0" xfId="4" applyFont="1" applyAlignment="1">
      <alignment horizontal="center" vertical="center" wrapText="1"/>
    </xf>
    <xf numFmtId="0" fontId="36" fillId="4" borderId="21" xfId="3" applyFont="1" applyFill="1" applyBorder="1" applyAlignment="1">
      <alignment horizontal="left" vertical="center" wrapText="1"/>
    </xf>
    <xf numFmtId="0" fontId="36" fillId="4" borderId="22" xfId="3" applyFont="1" applyFill="1" applyBorder="1" applyAlignment="1">
      <alignment horizontal="left" vertical="center" wrapText="1"/>
    </xf>
    <xf numFmtId="0" fontId="36" fillId="4" borderId="21" xfId="3" applyFont="1" applyFill="1" applyBorder="1" applyAlignment="1">
      <alignment vertical="center" wrapText="1"/>
    </xf>
    <xf numFmtId="0" fontId="36" fillId="4" borderId="22" xfId="3" applyFont="1" applyFill="1" applyBorder="1" applyAlignment="1">
      <alignment vertical="center" wrapText="1"/>
    </xf>
    <xf numFmtId="0" fontId="31" fillId="3" borderId="14" xfId="0" applyFont="1" applyFill="1" applyBorder="1" applyAlignment="1">
      <alignment horizontal="center" vertical="center" wrapText="1"/>
    </xf>
    <xf numFmtId="0" fontId="31" fillId="3" borderId="15" xfId="0" applyFont="1" applyFill="1" applyBorder="1" applyAlignment="1">
      <alignment horizontal="center" vertical="center" wrapText="1"/>
    </xf>
    <xf numFmtId="0" fontId="3" fillId="2" borderId="16" xfId="3" applyFill="1" applyBorder="1" applyAlignment="1">
      <alignment vertical="center" wrapText="1"/>
    </xf>
    <xf numFmtId="0" fontId="3" fillId="2" borderId="17" xfId="3" applyFill="1" applyBorder="1" applyAlignment="1">
      <alignment vertical="center" wrapText="1"/>
    </xf>
    <xf numFmtId="0" fontId="34" fillId="2" borderId="18" xfId="3" applyFont="1" applyFill="1" applyBorder="1" applyAlignment="1">
      <alignment vertical="center" wrapText="1"/>
    </xf>
    <xf numFmtId="0" fontId="34" fillId="2" borderId="19" xfId="3" applyFont="1" applyFill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0" fillId="0" borderId="3" xfId="5" applyFont="1" applyBorder="1" applyAlignment="1">
      <alignment horizontal="left" vertical="center"/>
    </xf>
    <xf numFmtId="165" fontId="12" fillId="0" borderId="0" xfId="4" applyFont="1" applyAlignment="1">
      <alignment horizontal="left" vertical="center"/>
    </xf>
    <xf numFmtId="165" fontId="9" fillId="0" borderId="0" xfId="4" applyFont="1" applyAlignment="1">
      <alignment horizontal="center" vertical="center"/>
    </xf>
    <xf numFmtId="165" fontId="12" fillId="0" borderId="3" xfId="4" applyFont="1" applyBorder="1" applyAlignment="1">
      <alignment horizontal="left" vertical="center"/>
    </xf>
    <xf numFmtId="165" fontId="8" fillId="0" borderId="0" xfId="4" applyFont="1" applyAlignment="1">
      <alignment horizontal="center" vertical="center"/>
    </xf>
    <xf numFmtId="165" fontId="8" fillId="0" borderId="32" xfId="4" applyFont="1" applyBorder="1" applyAlignment="1">
      <alignment horizontal="center" vertical="center"/>
    </xf>
    <xf numFmtId="0" fontId="8" fillId="0" borderId="0" xfId="5" quotePrefix="1" applyFont="1" applyAlignment="1">
      <alignment horizontal="center" vertical="center"/>
    </xf>
    <xf numFmtId="0" fontId="8" fillId="0" borderId="0" xfId="5" applyFont="1" applyAlignment="1">
      <alignment horizontal="center" vertical="center"/>
    </xf>
    <xf numFmtId="169" fontId="11" fillId="3" borderId="0" xfId="6" applyFont="1" applyFill="1" applyBorder="1" applyAlignment="1">
      <alignment horizontal="left" vertical="center" wrapText="1"/>
    </xf>
    <xf numFmtId="0" fontId="11" fillId="3" borderId="4" xfId="5" applyFont="1" applyFill="1" applyBorder="1" applyAlignment="1">
      <alignment horizontal="center" vertical="center"/>
    </xf>
    <xf numFmtId="0" fontId="11" fillId="3" borderId="0" xfId="5" applyFont="1" applyFill="1" applyAlignment="1">
      <alignment horizontal="left" vertical="center" wrapText="1"/>
    </xf>
    <xf numFmtId="0" fontId="11" fillId="3" borderId="0" xfId="5" applyFont="1" applyFill="1" applyAlignment="1">
      <alignment horizontal="left" vertical="center" wrapText="1" indent="1"/>
    </xf>
    <xf numFmtId="165" fontId="8" fillId="0" borderId="0" xfId="4" quotePrefix="1" applyFont="1" applyAlignment="1">
      <alignment horizontal="center" vertical="center"/>
    </xf>
    <xf numFmtId="0" fontId="30" fillId="0" borderId="5" xfId="9" applyFont="1" applyBorder="1" applyAlignment="1">
      <alignment horizontal="center" vertical="center" wrapText="1"/>
    </xf>
    <xf numFmtId="0" fontId="30" fillId="0" borderId="6" xfId="9" applyFont="1" applyBorder="1" applyAlignment="1">
      <alignment horizontal="center" vertical="center" wrapText="1"/>
    </xf>
    <xf numFmtId="0" fontId="30" fillId="0" borderId="7" xfId="9" applyFont="1" applyBorder="1" applyAlignment="1">
      <alignment horizontal="center" vertical="center" wrapText="1"/>
    </xf>
    <xf numFmtId="0" fontId="30" fillId="0" borderId="8" xfId="9" applyFont="1" applyBorder="1" applyAlignment="1">
      <alignment horizontal="center" vertical="center" wrapText="1"/>
    </xf>
    <xf numFmtId="0" fontId="30" fillId="0" borderId="0" xfId="9" applyFont="1" applyAlignment="1">
      <alignment horizontal="center" vertical="center" wrapText="1"/>
    </xf>
    <xf numFmtId="0" fontId="30" fillId="0" borderId="9" xfId="9" applyFont="1" applyBorder="1" applyAlignment="1">
      <alignment horizontal="center" vertical="center" wrapText="1"/>
    </xf>
    <xf numFmtId="0" fontId="30" fillId="0" borderId="10" xfId="9" applyFont="1" applyBorder="1" applyAlignment="1">
      <alignment horizontal="center" vertical="center" wrapText="1"/>
    </xf>
    <xf numFmtId="0" fontId="30" fillId="0" borderId="11" xfId="9" applyFont="1" applyBorder="1" applyAlignment="1">
      <alignment horizontal="center" vertical="center" wrapText="1"/>
    </xf>
    <xf numFmtId="0" fontId="30" fillId="0" borderId="12" xfId="9" applyFont="1" applyBorder="1" applyAlignment="1">
      <alignment horizontal="center" vertical="center" wrapText="1"/>
    </xf>
    <xf numFmtId="0" fontId="27" fillId="0" borderId="5" xfId="0" quotePrefix="1" applyFont="1" applyBorder="1" applyAlignment="1">
      <alignment horizontal="center" vertical="center" wrapText="1"/>
    </xf>
    <xf numFmtId="0" fontId="27" fillId="0" borderId="6" xfId="0" quotePrefix="1" applyFont="1" applyBorder="1" applyAlignment="1">
      <alignment horizontal="center" vertical="center" wrapText="1"/>
    </xf>
    <xf numFmtId="0" fontId="27" fillId="0" borderId="7" xfId="0" quotePrefix="1" applyFont="1" applyBorder="1" applyAlignment="1">
      <alignment horizontal="center" vertical="center" wrapText="1"/>
    </xf>
    <xf numFmtId="0" fontId="27" fillId="0" borderId="8" xfId="0" quotePrefix="1" applyFont="1" applyBorder="1" applyAlignment="1">
      <alignment horizontal="center" vertical="center" wrapText="1"/>
    </xf>
    <xf numFmtId="0" fontId="27" fillId="0" borderId="0" xfId="0" quotePrefix="1" applyFont="1" applyAlignment="1">
      <alignment horizontal="center" vertical="center" wrapText="1"/>
    </xf>
    <xf numFmtId="0" fontId="27" fillId="0" borderId="9" xfId="0" quotePrefix="1" applyFont="1" applyBorder="1" applyAlignment="1">
      <alignment horizontal="center" vertical="center" wrapText="1"/>
    </xf>
    <xf numFmtId="0" fontId="27" fillId="0" borderId="10" xfId="0" quotePrefix="1" applyFont="1" applyBorder="1" applyAlignment="1">
      <alignment horizontal="center" vertical="center" wrapText="1"/>
    </xf>
    <xf numFmtId="0" fontId="27" fillId="0" borderId="11" xfId="0" quotePrefix="1" applyFont="1" applyBorder="1" applyAlignment="1">
      <alignment horizontal="center" vertical="center" wrapText="1"/>
    </xf>
    <xf numFmtId="0" fontId="27" fillId="0" borderId="12" xfId="0" quotePrefix="1" applyFont="1" applyBorder="1" applyAlignment="1">
      <alignment horizontal="center" vertical="center" wrapText="1"/>
    </xf>
  </cellXfs>
  <cellStyles count="11">
    <cellStyle name="Hipervínculo" xfId="3" builtinId="8"/>
    <cellStyle name="Millares [0]" xfId="1" builtinId="6"/>
    <cellStyle name="Millares 2" xfId="7" xr:uid="{DDEF2C93-C172-4BA3-8C28-3447B06B9912}"/>
    <cellStyle name="Millares 4" xfId="6" xr:uid="{F88FD5CB-82B2-40BC-9773-61127A79330C}"/>
    <cellStyle name="Moneda" xfId="8" builtinId="4"/>
    <cellStyle name="Normal" xfId="0" builtinId="0"/>
    <cellStyle name="Normal 2" xfId="10" xr:uid="{7DAD38AF-8993-44FA-97E3-B8C407FDE333}"/>
    <cellStyle name="Normal 3" xfId="4" xr:uid="{50E954E6-469C-44C6-B217-474F0CA99C61}"/>
    <cellStyle name="Normal 3 2" xfId="9" xr:uid="{00B9BEAB-2CE8-4F55-9FF5-8B9ED90C4D61}"/>
    <cellStyle name="Normal 5" xfId="5" xr:uid="{88420FBA-87CE-4CAD-AB33-4D48CCE98E7E}"/>
    <cellStyle name="Porcentaje" xfId="2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2DAB1"/>
      <color rgb="FF182951"/>
      <color rgb="FF0035A0"/>
      <color rgb="FFCFAC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styles" Target="style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haredStrings" Target="sharedStrings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theme" Target="theme/theme1.xml"/><Relationship Id="rId9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342900</xdr:colOff>
      <xdr:row>25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C90C02F-2037-259C-576A-1B32CD25D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361950"/>
          <a:ext cx="4343400" cy="457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Users\mquiros\AppData\Local\Microsoft\Windows\INetCache\Content.Outlook\FFSKURXD\Publicaci&#243;n%20Rendimiento%20Definitivo%202022%20-%20vf.xlsx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A14E-DB7C-4B66-B459-BFE66BDD3E81}">
  <sheetPr>
    <pageSetUpPr fitToPage="1"/>
  </sheetPr>
  <dimension ref="A1:O65"/>
  <sheetViews>
    <sheetView showGridLines="0" tabSelected="1" topLeftCell="A11" zoomScale="115" zoomScaleNormal="115" workbookViewId="0">
      <selection activeCell="H4" sqref="H4"/>
    </sheetView>
  </sheetViews>
  <sheetFormatPr baseColWidth="10" defaultColWidth="12" defaultRowHeight="15" customHeight="1" x14ac:dyDescent="0.25"/>
  <cols>
    <col min="1" max="1" width="6.5703125" style="172" customWidth="1"/>
    <col min="2" max="16384" width="12" style="170"/>
  </cols>
  <sheetData>
    <row r="1" spans="2:15" x14ac:dyDescent="0.25">
      <c r="B1" s="169"/>
    </row>
    <row r="2" spans="2:15" x14ac:dyDescent="0.25">
      <c r="B2" s="171"/>
      <c r="H2" s="114" t="s">
        <v>0</v>
      </c>
    </row>
    <row r="3" spans="2:15" x14ac:dyDescent="0.25">
      <c r="B3" s="191" t="s">
        <v>1</v>
      </c>
      <c r="C3" s="191" t="s">
        <v>1</v>
      </c>
      <c r="D3" s="191" t="s">
        <v>1</v>
      </c>
      <c r="E3" s="191" t="s">
        <v>1</v>
      </c>
      <c r="F3" s="191" t="s">
        <v>1</v>
      </c>
      <c r="G3" s="191" t="s">
        <v>1</v>
      </c>
      <c r="H3" s="191" t="s">
        <v>1</v>
      </c>
      <c r="I3" s="191" t="s">
        <v>1</v>
      </c>
      <c r="J3" s="191" t="s">
        <v>1</v>
      </c>
      <c r="K3" s="191" t="s">
        <v>1</v>
      </c>
      <c r="L3" s="191" t="s">
        <v>1</v>
      </c>
      <c r="M3" s="192"/>
      <c r="N3" s="192"/>
      <c r="O3" s="192"/>
    </row>
    <row r="4" spans="2:15" ht="23.1" customHeight="1" x14ac:dyDescent="0.25">
      <c r="B4" s="191" t="s">
        <v>1</v>
      </c>
      <c r="C4" s="191" t="s">
        <v>1</v>
      </c>
      <c r="D4" s="191" t="s">
        <v>1</v>
      </c>
      <c r="E4" s="191" t="s">
        <v>1</v>
      </c>
      <c r="F4" s="191" t="s">
        <v>1</v>
      </c>
      <c r="G4" s="191" t="s">
        <v>1</v>
      </c>
      <c r="H4" s="191" t="s">
        <v>1</v>
      </c>
      <c r="I4" s="191" t="s">
        <v>1</v>
      </c>
      <c r="J4" s="191" t="s">
        <v>1</v>
      </c>
      <c r="K4" s="191" t="s">
        <v>1</v>
      </c>
      <c r="L4" s="191" t="s">
        <v>1</v>
      </c>
      <c r="M4" s="192"/>
      <c r="N4" s="192"/>
      <c r="O4" s="192"/>
    </row>
    <row r="5" spans="2:15" ht="23.1" customHeight="1" x14ac:dyDescent="0.25">
      <c r="B5" s="191" t="s">
        <v>1</v>
      </c>
      <c r="C5" s="191" t="s">
        <v>1</v>
      </c>
      <c r="D5" s="191" t="s">
        <v>1</v>
      </c>
      <c r="E5" s="191" t="s">
        <v>1</v>
      </c>
      <c r="F5" s="191" t="s">
        <v>1</v>
      </c>
      <c r="G5" s="191" t="s">
        <v>1</v>
      </c>
      <c r="H5" s="191" t="s">
        <v>1</v>
      </c>
      <c r="I5" s="191" t="s">
        <v>1</v>
      </c>
      <c r="J5" s="191" t="s">
        <v>1</v>
      </c>
      <c r="K5" s="191" t="s">
        <v>1</v>
      </c>
      <c r="L5" s="191" t="s">
        <v>1</v>
      </c>
      <c r="M5" s="192"/>
      <c r="N5" s="192"/>
      <c r="O5" s="192"/>
    </row>
    <row r="6" spans="2:15" x14ac:dyDescent="0.25">
      <c r="B6" s="191" t="s">
        <v>1</v>
      </c>
      <c r="C6" s="191" t="s">
        <v>1</v>
      </c>
      <c r="D6" s="191" t="s">
        <v>1</v>
      </c>
      <c r="E6" s="191" t="s">
        <v>1</v>
      </c>
      <c r="F6" s="191" t="s">
        <v>1</v>
      </c>
      <c r="G6" s="191" t="s">
        <v>1</v>
      </c>
      <c r="H6" s="191" t="s">
        <v>1</v>
      </c>
      <c r="I6" s="191" t="s">
        <v>1</v>
      </c>
      <c r="J6" s="191" t="s">
        <v>1</v>
      </c>
      <c r="K6" s="191" t="s">
        <v>1</v>
      </c>
      <c r="L6" s="191" t="s">
        <v>1</v>
      </c>
      <c r="M6" s="192"/>
      <c r="N6" s="192"/>
      <c r="O6" s="192"/>
    </row>
    <row r="7" spans="2:15" x14ac:dyDescent="0.25">
      <c r="B7" s="191" t="s">
        <v>1</v>
      </c>
      <c r="C7" s="191" t="s">
        <v>1</v>
      </c>
      <c r="D7" s="191" t="s">
        <v>1</v>
      </c>
      <c r="E7" s="191" t="s">
        <v>1</v>
      </c>
      <c r="F7" s="191" t="s">
        <v>1</v>
      </c>
      <c r="G7" s="191" t="s">
        <v>1</v>
      </c>
      <c r="H7" s="191" t="s">
        <v>1</v>
      </c>
      <c r="I7" s="191" t="s">
        <v>1</v>
      </c>
      <c r="J7" s="191" t="s">
        <v>1</v>
      </c>
      <c r="K7" s="191" t="s">
        <v>1</v>
      </c>
      <c r="L7" s="191" t="s">
        <v>1</v>
      </c>
      <c r="M7" s="192"/>
      <c r="N7" s="192"/>
      <c r="O7" s="192"/>
    </row>
    <row r="8" spans="2:15" x14ac:dyDescent="0.25">
      <c r="B8" s="191" t="s">
        <v>1</v>
      </c>
      <c r="C8" s="191" t="s">
        <v>1</v>
      </c>
      <c r="D8" s="191" t="s">
        <v>1</v>
      </c>
      <c r="E8" s="191" t="s">
        <v>1</v>
      </c>
      <c r="F8" s="191" t="s">
        <v>1</v>
      </c>
      <c r="G8" s="191" t="s">
        <v>1</v>
      </c>
      <c r="H8" s="191" t="s">
        <v>1</v>
      </c>
      <c r="I8" s="191" t="s">
        <v>1</v>
      </c>
      <c r="J8" s="191" t="s">
        <v>1</v>
      </c>
      <c r="K8" s="191" t="s">
        <v>1</v>
      </c>
      <c r="L8" s="191" t="s">
        <v>1</v>
      </c>
      <c r="M8" s="192"/>
      <c r="N8" s="192"/>
      <c r="O8" s="192"/>
    </row>
    <row r="9" spans="2:15" x14ac:dyDescent="0.25">
      <c r="B9" s="191" t="s">
        <v>1</v>
      </c>
      <c r="C9" s="191" t="s">
        <v>1</v>
      </c>
      <c r="D9" s="191" t="s">
        <v>1</v>
      </c>
      <c r="E9" s="191" t="s">
        <v>1</v>
      </c>
      <c r="F9" s="191" t="s">
        <v>1</v>
      </c>
      <c r="G9" s="191" t="s">
        <v>1</v>
      </c>
      <c r="H9" s="191" t="s">
        <v>1</v>
      </c>
      <c r="I9" s="191" t="s">
        <v>1</v>
      </c>
      <c r="J9" s="191" t="s">
        <v>1</v>
      </c>
      <c r="K9" s="191" t="s">
        <v>1</v>
      </c>
      <c r="L9" s="191" t="s">
        <v>1</v>
      </c>
      <c r="M9" s="192"/>
      <c r="N9" s="192"/>
      <c r="O9" s="192"/>
    </row>
    <row r="10" spans="2:15" x14ac:dyDescent="0.25">
      <c r="B10" s="191" t="s">
        <v>1</v>
      </c>
      <c r="C10" s="191" t="s">
        <v>1</v>
      </c>
      <c r="D10" s="191" t="s">
        <v>1</v>
      </c>
      <c r="E10" s="191" t="s">
        <v>1</v>
      </c>
      <c r="F10" s="191" t="s">
        <v>1</v>
      </c>
      <c r="G10" s="191" t="s">
        <v>1</v>
      </c>
      <c r="H10" s="191" t="s">
        <v>1</v>
      </c>
      <c r="I10" s="191" t="s">
        <v>1</v>
      </c>
      <c r="J10" s="191" t="s">
        <v>1</v>
      </c>
      <c r="K10" s="191" t="s">
        <v>1</v>
      </c>
      <c r="L10" s="191" t="s">
        <v>1</v>
      </c>
      <c r="M10" s="192"/>
      <c r="N10" s="192"/>
      <c r="O10" s="192"/>
    </row>
    <row r="11" spans="2:15" x14ac:dyDescent="0.25">
      <c r="B11" s="191" t="s">
        <v>1</v>
      </c>
      <c r="C11" s="191" t="s">
        <v>1</v>
      </c>
      <c r="D11" s="191" t="s">
        <v>1</v>
      </c>
      <c r="E11" s="191" t="s">
        <v>1</v>
      </c>
      <c r="F11" s="191" t="s">
        <v>1</v>
      </c>
      <c r="G11" s="191" t="s">
        <v>1</v>
      </c>
      <c r="H11" s="191" t="s">
        <v>1</v>
      </c>
      <c r="I11" s="191" t="s">
        <v>1</v>
      </c>
      <c r="J11" s="191" t="s">
        <v>1</v>
      </c>
      <c r="K11" s="191" t="s">
        <v>1</v>
      </c>
      <c r="L11" s="191" t="s">
        <v>1</v>
      </c>
      <c r="M11" s="192"/>
      <c r="N11" s="192"/>
      <c r="O11" s="192"/>
    </row>
    <row r="12" spans="2:15" x14ac:dyDescent="0.25">
      <c r="B12" s="191" t="s">
        <v>1</v>
      </c>
      <c r="C12" s="191" t="s">
        <v>1</v>
      </c>
      <c r="D12" s="191" t="s">
        <v>1</v>
      </c>
      <c r="E12" s="191" t="s">
        <v>1</v>
      </c>
      <c r="F12" s="191" t="s">
        <v>1</v>
      </c>
      <c r="G12" s="191" t="s">
        <v>1</v>
      </c>
      <c r="H12" s="191" t="s">
        <v>1</v>
      </c>
      <c r="I12" s="191" t="s">
        <v>1</v>
      </c>
      <c r="J12" s="191" t="s">
        <v>1</v>
      </c>
      <c r="K12" s="191" t="s">
        <v>1</v>
      </c>
      <c r="L12" s="191" t="s">
        <v>1</v>
      </c>
      <c r="M12" s="192"/>
      <c r="N12" s="192"/>
      <c r="O12" s="192"/>
    </row>
    <row r="13" spans="2:15" x14ac:dyDescent="0.25">
      <c r="B13" s="191" t="s">
        <v>1</v>
      </c>
      <c r="C13" s="191" t="s">
        <v>1</v>
      </c>
      <c r="D13" s="191" t="s">
        <v>1</v>
      </c>
      <c r="E13" s="191" t="s">
        <v>1</v>
      </c>
      <c r="F13" s="191" t="s">
        <v>1</v>
      </c>
      <c r="G13" s="191" t="s">
        <v>1</v>
      </c>
      <c r="H13" s="191" t="s">
        <v>1</v>
      </c>
      <c r="I13" s="191" t="s">
        <v>1</v>
      </c>
      <c r="J13" s="191" t="s">
        <v>1</v>
      </c>
      <c r="K13" s="191" t="s">
        <v>1</v>
      </c>
      <c r="L13" s="191" t="s">
        <v>1</v>
      </c>
      <c r="M13" s="192"/>
      <c r="N13" s="192"/>
      <c r="O13" s="192"/>
    </row>
    <row r="14" spans="2:15" x14ac:dyDescent="0.25">
      <c r="B14" s="191" t="s">
        <v>1</v>
      </c>
      <c r="C14" s="191" t="s">
        <v>1</v>
      </c>
      <c r="D14" s="191" t="s">
        <v>1</v>
      </c>
      <c r="E14" s="191" t="s">
        <v>1</v>
      </c>
      <c r="F14" s="191" t="s">
        <v>1</v>
      </c>
      <c r="G14" s="191" t="s">
        <v>1</v>
      </c>
      <c r="H14" s="191" t="s">
        <v>1</v>
      </c>
      <c r="I14" s="191" t="s">
        <v>1</v>
      </c>
      <c r="J14" s="191" t="s">
        <v>1</v>
      </c>
      <c r="K14" s="191" t="s">
        <v>1</v>
      </c>
      <c r="L14" s="191" t="s">
        <v>1</v>
      </c>
      <c r="M14" s="192"/>
      <c r="N14" s="192"/>
      <c r="O14" s="192"/>
    </row>
    <row r="15" spans="2:15" x14ac:dyDescent="0.25">
      <c r="B15" s="191" t="s">
        <v>1</v>
      </c>
      <c r="C15" s="191" t="s">
        <v>1</v>
      </c>
      <c r="D15" s="191" t="s">
        <v>1</v>
      </c>
      <c r="E15" s="191" t="s">
        <v>1</v>
      </c>
      <c r="F15" s="191" t="s">
        <v>1</v>
      </c>
      <c r="G15" s="191" t="s">
        <v>1</v>
      </c>
      <c r="H15" s="191" t="s">
        <v>1</v>
      </c>
      <c r="I15" s="191" t="s">
        <v>1</v>
      </c>
      <c r="J15" s="191" t="s">
        <v>1</v>
      </c>
      <c r="K15" s="191" t="s">
        <v>1</v>
      </c>
      <c r="L15" s="191" t="s">
        <v>1</v>
      </c>
      <c r="M15" s="192"/>
      <c r="N15" s="192"/>
      <c r="O15" s="192"/>
    </row>
    <row r="16" spans="2:15" x14ac:dyDescent="0.25">
      <c r="B16" s="191" t="s">
        <v>1</v>
      </c>
      <c r="C16" s="191" t="s">
        <v>1</v>
      </c>
      <c r="D16" s="191" t="s">
        <v>1</v>
      </c>
      <c r="E16" s="191" t="s">
        <v>1</v>
      </c>
      <c r="F16" s="191" t="s">
        <v>1</v>
      </c>
      <c r="G16" s="191" t="s">
        <v>1</v>
      </c>
      <c r="H16" s="191" t="s">
        <v>1</v>
      </c>
      <c r="I16" s="191" t="s">
        <v>1</v>
      </c>
      <c r="J16" s="191" t="s">
        <v>1</v>
      </c>
      <c r="K16" s="191" t="s">
        <v>1</v>
      </c>
      <c r="L16" s="191" t="s">
        <v>1</v>
      </c>
      <c r="M16" s="192"/>
      <c r="N16" s="192"/>
      <c r="O16" s="192"/>
    </row>
    <row r="17" spans="2:15" x14ac:dyDescent="0.25">
      <c r="B17" s="191" t="s">
        <v>1</v>
      </c>
      <c r="C17" s="191" t="s">
        <v>1</v>
      </c>
      <c r="D17" s="191" t="s">
        <v>1</v>
      </c>
      <c r="E17" s="191" t="s">
        <v>1</v>
      </c>
      <c r="F17" s="191" t="s">
        <v>1</v>
      </c>
      <c r="G17" s="191" t="s">
        <v>1</v>
      </c>
      <c r="H17" s="191" t="s">
        <v>1</v>
      </c>
      <c r="I17" s="191" t="s">
        <v>1</v>
      </c>
      <c r="J17" s="191" t="s">
        <v>1</v>
      </c>
      <c r="K17" s="191" t="s">
        <v>1</v>
      </c>
      <c r="L17" s="191" t="s">
        <v>1</v>
      </c>
      <c r="M17" s="192"/>
      <c r="N17" s="192"/>
      <c r="O17" s="192"/>
    </row>
    <row r="18" spans="2:15" x14ac:dyDescent="0.25">
      <c r="B18" s="191" t="s">
        <v>1</v>
      </c>
      <c r="C18" s="191" t="s">
        <v>1</v>
      </c>
      <c r="D18" s="191" t="s">
        <v>1</v>
      </c>
      <c r="E18" s="191" t="s">
        <v>1</v>
      </c>
      <c r="F18" s="191" t="s">
        <v>1</v>
      </c>
      <c r="G18" s="191" t="s">
        <v>1</v>
      </c>
      <c r="H18" s="191" t="s">
        <v>1</v>
      </c>
      <c r="I18" s="191" t="s">
        <v>1</v>
      </c>
      <c r="J18" s="191" t="s">
        <v>1</v>
      </c>
      <c r="K18" s="191" t="s">
        <v>1</v>
      </c>
      <c r="L18" s="191" t="s">
        <v>1</v>
      </c>
      <c r="M18" s="192"/>
      <c r="N18" s="192"/>
      <c r="O18" s="192"/>
    </row>
    <row r="19" spans="2:15" s="172" customFormat="1" x14ac:dyDescent="0.25">
      <c r="B19" s="191" t="s">
        <v>1</v>
      </c>
      <c r="C19" s="191" t="s">
        <v>1</v>
      </c>
      <c r="D19" s="191" t="s">
        <v>1</v>
      </c>
      <c r="E19" s="191" t="s">
        <v>1</v>
      </c>
      <c r="F19" s="191" t="s">
        <v>1</v>
      </c>
      <c r="G19" s="191" t="s">
        <v>1</v>
      </c>
      <c r="H19" s="191" t="s">
        <v>1</v>
      </c>
      <c r="I19" s="191" t="s">
        <v>1</v>
      </c>
      <c r="J19" s="191" t="s">
        <v>1</v>
      </c>
      <c r="K19" s="191" t="s">
        <v>1</v>
      </c>
      <c r="L19" s="191" t="s">
        <v>1</v>
      </c>
      <c r="M19" s="192"/>
      <c r="N19" s="192"/>
      <c r="O19" s="192"/>
    </row>
    <row r="20" spans="2:15" s="172" customFormat="1" x14ac:dyDescent="0.25">
      <c r="B20" s="191" t="s">
        <v>1</v>
      </c>
      <c r="C20" s="191" t="s">
        <v>1</v>
      </c>
      <c r="D20" s="191" t="s">
        <v>1</v>
      </c>
      <c r="E20" s="191" t="s">
        <v>1</v>
      </c>
      <c r="F20" s="191" t="s">
        <v>1</v>
      </c>
      <c r="G20" s="191" t="s">
        <v>1</v>
      </c>
      <c r="H20" s="191" t="s">
        <v>1</v>
      </c>
      <c r="I20" s="191" t="s">
        <v>1</v>
      </c>
      <c r="J20" s="191" t="s">
        <v>1</v>
      </c>
      <c r="K20" s="191" t="s">
        <v>1</v>
      </c>
      <c r="L20" s="191" t="s">
        <v>1</v>
      </c>
      <c r="M20" s="192"/>
      <c r="N20" s="192"/>
      <c r="O20" s="192"/>
    </row>
    <row r="21" spans="2:15" s="172" customFormat="1" x14ac:dyDescent="0.25">
      <c r="B21" s="191" t="s">
        <v>1</v>
      </c>
      <c r="C21" s="191" t="s">
        <v>1</v>
      </c>
      <c r="D21" s="191" t="s">
        <v>1</v>
      </c>
      <c r="E21" s="191" t="s">
        <v>1</v>
      </c>
      <c r="F21" s="191" t="s">
        <v>1</v>
      </c>
      <c r="G21" s="191" t="s">
        <v>1</v>
      </c>
      <c r="H21" s="191" t="s">
        <v>1</v>
      </c>
      <c r="I21" s="191" t="s">
        <v>1</v>
      </c>
      <c r="J21" s="191" t="s">
        <v>1</v>
      </c>
      <c r="K21" s="191" t="s">
        <v>1</v>
      </c>
      <c r="L21" s="191" t="s">
        <v>1</v>
      </c>
      <c r="M21" s="192"/>
      <c r="N21" s="192"/>
      <c r="O21" s="192"/>
    </row>
    <row r="22" spans="2:15" s="172" customFormat="1" x14ac:dyDescent="0.25">
      <c r="B22" s="191" t="s">
        <v>1</v>
      </c>
      <c r="C22" s="191" t="s">
        <v>1</v>
      </c>
      <c r="D22" s="191" t="s">
        <v>1</v>
      </c>
      <c r="E22" s="191" t="s">
        <v>1</v>
      </c>
      <c r="F22" s="191" t="s">
        <v>1</v>
      </c>
      <c r="G22" s="191" t="s">
        <v>1</v>
      </c>
      <c r="H22" s="191" t="s">
        <v>1</v>
      </c>
      <c r="I22" s="191" t="s">
        <v>1</v>
      </c>
      <c r="J22" s="191" t="s">
        <v>1</v>
      </c>
      <c r="K22" s="191" t="s">
        <v>1</v>
      </c>
      <c r="L22" s="191" t="s">
        <v>1</v>
      </c>
      <c r="M22" s="192"/>
      <c r="N22" s="192"/>
      <c r="O22" s="192"/>
    </row>
    <row r="23" spans="2:15" s="172" customFormat="1" x14ac:dyDescent="0.25">
      <c r="B23" s="191" t="s">
        <v>1</v>
      </c>
      <c r="C23" s="191" t="s">
        <v>1</v>
      </c>
      <c r="D23" s="191" t="s">
        <v>1</v>
      </c>
      <c r="E23" s="191" t="s">
        <v>1</v>
      </c>
      <c r="F23" s="191" t="s">
        <v>1</v>
      </c>
      <c r="G23" s="191" t="s">
        <v>1</v>
      </c>
      <c r="H23" s="191" t="s">
        <v>1</v>
      </c>
      <c r="I23" s="191" t="s">
        <v>1</v>
      </c>
      <c r="J23" s="191" t="s">
        <v>1</v>
      </c>
      <c r="K23" s="191" t="s">
        <v>1</v>
      </c>
      <c r="L23" s="191" t="s">
        <v>1</v>
      </c>
      <c r="M23" s="192"/>
      <c r="N23" s="192"/>
      <c r="O23" s="192"/>
    </row>
    <row r="24" spans="2:15" s="172" customFormat="1" x14ac:dyDescent="0.25">
      <c r="B24" s="191" t="s">
        <v>1</v>
      </c>
      <c r="C24" s="191" t="s">
        <v>1</v>
      </c>
      <c r="D24" s="191" t="s">
        <v>1</v>
      </c>
      <c r="E24" s="191" t="s">
        <v>1</v>
      </c>
      <c r="F24" s="191" t="s">
        <v>1</v>
      </c>
      <c r="G24" s="191" t="s">
        <v>1</v>
      </c>
      <c r="H24" s="191" t="s">
        <v>1</v>
      </c>
      <c r="I24" s="191" t="s">
        <v>1</v>
      </c>
      <c r="J24" s="191" t="s">
        <v>1</v>
      </c>
      <c r="K24" s="191" t="s">
        <v>1</v>
      </c>
      <c r="L24" s="191" t="s">
        <v>1</v>
      </c>
      <c r="M24" s="192"/>
      <c r="N24" s="192"/>
      <c r="O24" s="192"/>
    </row>
    <row r="25" spans="2:15" s="172" customFormat="1" x14ac:dyDescent="0.25">
      <c r="B25" s="191" t="s">
        <v>1</v>
      </c>
      <c r="C25" s="191" t="s">
        <v>1</v>
      </c>
      <c r="D25" s="191" t="s">
        <v>1</v>
      </c>
      <c r="E25" s="191" t="s">
        <v>1</v>
      </c>
      <c r="F25" s="191" t="s">
        <v>1</v>
      </c>
      <c r="G25" s="191" t="s">
        <v>1</v>
      </c>
      <c r="H25" s="191" t="s">
        <v>1</v>
      </c>
      <c r="I25" s="191" t="s">
        <v>1</v>
      </c>
      <c r="J25" s="191" t="s">
        <v>1</v>
      </c>
      <c r="K25" s="191" t="s">
        <v>1</v>
      </c>
      <c r="L25" s="191" t="s">
        <v>1</v>
      </c>
      <c r="M25" s="192"/>
      <c r="N25" s="192"/>
      <c r="O25" s="192"/>
    </row>
    <row r="26" spans="2:15" s="172" customFormat="1" x14ac:dyDescent="0.25">
      <c r="B26" s="191" t="s">
        <v>1</v>
      </c>
      <c r="C26" s="191" t="s">
        <v>1</v>
      </c>
      <c r="D26" s="191" t="s">
        <v>1</v>
      </c>
      <c r="E26" s="191" t="s">
        <v>1</v>
      </c>
      <c r="F26" s="191" t="s">
        <v>1</v>
      </c>
      <c r="G26" s="191" t="s">
        <v>1</v>
      </c>
      <c r="H26" s="191" t="s">
        <v>1</v>
      </c>
      <c r="I26" s="191" t="s">
        <v>1</v>
      </c>
      <c r="J26" s="191" t="s">
        <v>1</v>
      </c>
      <c r="K26" s="191" t="s">
        <v>1</v>
      </c>
      <c r="L26" s="191" t="s">
        <v>1</v>
      </c>
      <c r="M26" s="192"/>
      <c r="N26" s="192"/>
      <c r="O26" s="192"/>
    </row>
    <row r="27" spans="2:15" s="172" customFormat="1" x14ac:dyDescent="0.25">
      <c r="B27" s="191" t="s">
        <v>1</v>
      </c>
      <c r="C27" s="191" t="s">
        <v>1</v>
      </c>
      <c r="D27" s="191" t="s">
        <v>1</v>
      </c>
      <c r="E27" s="191" t="s">
        <v>1</v>
      </c>
      <c r="F27" s="191" t="s">
        <v>1</v>
      </c>
      <c r="G27" s="191" t="s">
        <v>1</v>
      </c>
      <c r="H27" s="191" t="s">
        <v>1</v>
      </c>
      <c r="I27" s="191" t="s">
        <v>1</v>
      </c>
      <c r="J27" s="191" t="s">
        <v>1</v>
      </c>
      <c r="K27" s="191" t="s">
        <v>1</v>
      </c>
      <c r="L27" s="191" t="s">
        <v>1</v>
      </c>
      <c r="M27" s="192"/>
      <c r="N27" s="192"/>
      <c r="O27" s="192"/>
    </row>
    <row r="28" spans="2:15" ht="15" customHeight="1" x14ac:dyDescent="0.25">
      <c r="B28" s="191" t="s">
        <v>1</v>
      </c>
      <c r="C28" s="191" t="s">
        <v>1</v>
      </c>
      <c r="D28" s="191" t="s">
        <v>1</v>
      </c>
      <c r="E28" s="191" t="s">
        <v>1</v>
      </c>
      <c r="F28" s="191" t="s">
        <v>1</v>
      </c>
      <c r="G28" s="191" t="s">
        <v>1</v>
      </c>
      <c r="H28" s="191" t="s">
        <v>1</v>
      </c>
      <c r="I28" s="191" t="s">
        <v>1</v>
      </c>
      <c r="J28" s="191" t="s">
        <v>1</v>
      </c>
      <c r="K28" s="191" t="s">
        <v>1</v>
      </c>
      <c r="L28" s="191" t="s">
        <v>1</v>
      </c>
      <c r="M28" s="192"/>
      <c r="N28" s="192"/>
      <c r="O28" s="192"/>
    </row>
    <row r="29" spans="2:15" ht="15" customHeight="1" x14ac:dyDescent="0.25">
      <c r="B29" s="191" t="s">
        <v>1</v>
      </c>
      <c r="C29" s="191" t="s">
        <v>1</v>
      </c>
      <c r="D29" s="191" t="s">
        <v>1</v>
      </c>
      <c r="E29" s="191" t="s">
        <v>1</v>
      </c>
      <c r="F29" s="191" t="s">
        <v>1</v>
      </c>
      <c r="G29" s="191" t="s">
        <v>1</v>
      </c>
      <c r="H29" s="191" t="s">
        <v>1</v>
      </c>
      <c r="I29" s="191" t="s">
        <v>1</v>
      </c>
      <c r="J29" s="191" t="s">
        <v>1</v>
      </c>
      <c r="K29" s="191" t="s">
        <v>1</v>
      </c>
      <c r="L29" s="191" t="s">
        <v>1</v>
      </c>
      <c r="M29" s="192"/>
      <c r="N29" s="192"/>
      <c r="O29" s="192"/>
    </row>
    <row r="30" spans="2:15" ht="15" customHeight="1" x14ac:dyDescent="0.25">
      <c r="B30" s="191" t="s">
        <v>1</v>
      </c>
      <c r="C30" s="191" t="s">
        <v>1</v>
      </c>
      <c r="D30" s="191" t="s">
        <v>1</v>
      </c>
      <c r="E30" s="191" t="s">
        <v>1</v>
      </c>
      <c r="F30" s="191" t="s">
        <v>1</v>
      </c>
      <c r="G30" s="191" t="s">
        <v>1</v>
      </c>
      <c r="H30" s="191" t="s">
        <v>1</v>
      </c>
      <c r="I30" s="191" t="s">
        <v>1</v>
      </c>
      <c r="J30" s="191" t="s">
        <v>1</v>
      </c>
      <c r="K30" s="191" t="s">
        <v>1</v>
      </c>
      <c r="L30" s="191" t="s">
        <v>1</v>
      </c>
      <c r="M30" s="192"/>
      <c r="N30" s="192"/>
      <c r="O30" s="192"/>
    </row>
    <row r="31" spans="2:15" ht="15" customHeight="1" x14ac:dyDescent="0.25">
      <c r="B31" s="191" t="s">
        <v>1</v>
      </c>
      <c r="C31" s="191" t="s">
        <v>1</v>
      </c>
      <c r="D31" s="191" t="s">
        <v>1</v>
      </c>
      <c r="E31" s="191" t="s">
        <v>1</v>
      </c>
      <c r="F31" s="191" t="s">
        <v>1</v>
      </c>
      <c r="G31" s="191" t="s">
        <v>1</v>
      </c>
      <c r="H31" s="191" t="s">
        <v>1</v>
      </c>
      <c r="I31" s="191" t="s">
        <v>1</v>
      </c>
      <c r="J31" s="191" t="s">
        <v>1</v>
      </c>
      <c r="K31" s="191" t="s">
        <v>1</v>
      </c>
      <c r="L31" s="191" t="s">
        <v>1</v>
      </c>
      <c r="M31" s="192"/>
      <c r="N31" s="192"/>
      <c r="O31" s="192"/>
    </row>
    <row r="32" spans="2:15" ht="15" customHeight="1" x14ac:dyDescent="0.25">
      <c r="B32" s="191" t="s">
        <v>1</v>
      </c>
      <c r="C32" s="191" t="s">
        <v>1</v>
      </c>
      <c r="D32" s="191" t="s">
        <v>1</v>
      </c>
      <c r="E32" s="191" t="s">
        <v>1</v>
      </c>
      <c r="F32" s="191" t="s">
        <v>1</v>
      </c>
      <c r="G32" s="191" t="s">
        <v>1</v>
      </c>
      <c r="H32" s="191" t="s">
        <v>1</v>
      </c>
      <c r="I32" s="191" t="s">
        <v>1</v>
      </c>
      <c r="J32" s="191" t="s">
        <v>1</v>
      </c>
      <c r="K32" s="191" t="s">
        <v>1</v>
      </c>
      <c r="L32" s="191" t="s">
        <v>1</v>
      </c>
      <c r="M32" s="192"/>
      <c r="N32" s="192"/>
      <c r="O32" s="192"/>
    </row>
    <row r="33" spans="2:15" ht="15" customHeight="1" x14ac:dyDescent="0.25">
      <c r="B33" s="191" t="s">
        <v>1</v>
      </c>
      <c r="C33" s="191" t="s">
        <v>1</v>
      </c>
      <c r="D33" s="191" t="s">
        <v>1</v>
      </c>
      <c r="E33" s="191" t="s">
        <v>1</v>
      </c>
      <c r="F33" s="191" t="s">
        <v>1</v>
      </c>
      <c r="G33" s="191" t="s">
        <v>1</v>
      </c>
      <c r="H33" s="191" t="s">
        <v>1</v>
      </c>
      <c r="I33" s="191" t="s">
        <v>1</v>
      </c>
      <c r="J33" s="191" t="s">
        <v>1</v>
      </c>
      <c r="K33" s="191" t="s">
        <v>1</v>
      </c>
      <c r="L33" s="191" t="s">
        <v>1</v>
      </c>
      <c r="M33" s="192"/>
      <c r="N33" s="192"/>
      <c r="O33" s="192"/>
    </row>
    <row r="34" spans="2:15" ht="15" customHeight="1" x14ac:dyDescent="0.25">
      <c r="B34" s="191" t="s">
        <v>1</v>
      </c>
      <c r="C34" s="191" t="s">
        <v>1</v>
      </c>
      <c r="D34" s="191" t="s">
        <v>1</v>
      </c>
      <c r="E34" s="191" t="s">
        <v>1</v>
      </c>
      <c r="F34" s="191" t="s">
        <v>1</v>
      </c>
      <c r="G34" s="191" t="s">
        <v>1</v>
      </c>
      <c r="H34" s="191" t="s">
        <v>1</v>
      </c>
      <c r="I34" s="191" t="s">
        <v>1</v>
      </c>
      <c r="J34" s="191" t="s">
        <v>1</v>
      </c>
      <c r="K34" s="191" t="s">
        <v>1</v>
      </c>
      <c r="L34" s="191" t="s">
        <v>1</v>
      </c>
      <c r="M34" s="192"/>
      <c r="N34" s="192"/>
      <c r="O34" s="192"/>
    </row>
    <row r="35" spans="2:15" ht="15" customHeight="1" x14ac:dyDescent="0.25">
      <c r="B35" s="191" t="s">
        <v>1</v>
      </c>
      <c r="C35" s="191" t="s">
        <v>1</v>
      </c>
      <c r="D35" s="191" t="s">
        <v>1</v>
      </c>
      <c r="E35" s="191" t="s">
        <v>1</v>
      </c>
      <c r="F35" s="191" t="s">
        <v>1</v>
      </c>
      <c r="G35" s="191" t="s">
        <v>1</v>
      </c>
      <c r="H35" s="191" t="s">
        <v>1</v>
      </c>
      <c r="I35" s="191" t="s">
        <v>1</v>
      </c>
      <c r="J35" s="191" t="s">
        <v>1</v>
      </c>
      <c r="K35" s="191" t="s">
        <v>1</v>
      </c>
      <c r="L35" s="191" t="s">
        <v>1</v>
      </c>
      <c r="M35" s="192"/>
      <c r="N35" s="192"/>
      <c r="O35" s="192"/>
    </row>
    <row r="36" spans="2:15" ht="15" customHeight="1" x14ac:dyDescent="0.25">
      <c r="B36" s="191" t="s">
        <v>1</v>
      </c>
      <c r="C36" s="191" t="s">
        <v>1</v>
      </c>
      <c r="D36" s="191" t="s">
        <v>1</v>
      </c>
      <c r="E36" s="191" t="s">
        <v>1</v>
      </c>
      <c r="F36" s="191" t="s">
        <v>1</v>
      </c>
      <c r="G36" s="191" t="s">
        <v>1</v>
      </c>
      <c r="H36" s="191" t="s">
        <v>1</v>
      </c>
      <c r="I36" s="191" t="s">
        <v>1</v>
      </c>
      <c r="J36" s="191" t="s">
        <v>1</v>
      </c>
      <c r="K36" s="191" t="s">
        <v>1</v>
      </c>
      <c r="L36" s="191" t="s">
        <v>1</v>
      </c>
      <c r="M36" s="192"/>
      <c r="N36" s="192"/>
      <c r="O36" s="192"/>
    </row>
    <row r="37" spans="2:15" ht="15" customHeight="1" x14ac:dyDescent="0.25">
      <c r="B37" s="191" t="s">
        <v>1</v>
      </c>
      <c r="C37" s="191" t="s">
        <v>1</v>
      </c>
      <c r="D37" s="191" t="s">
        <v>1</v>
      </c>
      <c r="E37" s="191" t="s">
        <v>1</v>
      </c>
      <c r="F37" s="191" t="s">
        <v>1</v>
      </c>
      <c r="G37" s="191" t="s">
        <v>1</v>
      </c>
      <c r="H37" s="191" t="s">
        <v>1</v>
      </c>
      <c r="I37" s="191" t="s">
        <v>1</v>
      </c>
      <c r="J37" s="191" t="s">
        <v>1</v>
      </c>
      <c r="K37" s="191" t="s">
        <v>1</v>
      </c>
      <c r="L37" s="191" t="s">
        <v>1</v>
      </c>
      <c r="M37" s="192"/>
      <c r="N37" s="192"/>
      <c r="O37" s="192"/>
    </row>
    <row r="38" spans="2:15" ht="15" customHeight="1" x14ac:dyDescent="0.25">
      <c r="B38" s="191" t="s">
        <v>1</v>
      </c>
      <c r="C38" s="191" t="s">
        <v>1</v>
      </c>
      <c r="D38" s="191" t="s">
        <v>1</v>
      </c>
      <c r="E38" s="191" t="s">
        <v>1</v>
      </c>
      <c r="F38" s="191" t="s">
        <v>1</v>
      </c>
      <c r="G38" s="191" t="s">
        <v>1</v>
      </c>
      <c r="H38" s="191" t="s">
        <v>1</v>
      </c>
      <c r="I38" s="191" t="s">
        <v>1</v>
      </c>
      <c r="J38" s="191" t="s">
        <v>1</v>
      </c>
      <c r="K38" s="191" t="s">
        <v>1</v>
      </c>
      <c r="L38" s="191" t="s">
        <v>1</v>
      </c>
      <c r="M38" s="192"/>
      <c r="N38" s="192"/>
      <c r="O38" s="192"/>
    </row>
    <row r="39" spans="2:15" ht="15" customHeight="1" x14ac:dyDescent="0.25">
      <c r="B39" s="191" t="s">
        <v>1</v>
      </c>
      <c r="C39" s="191" t="s">
        <v>1</v>
      </c>
      <c r="D39" s="191" t="s">
        <v>1</v>
      </c>
      <c r="E39" s="191" t="s">
        <v>1</v>
      </c>
      <c r="F39" s="191" t="s">
        <v>1</v>
      </c>
      <c r="G39" s="191" t="s">
        <v>1</v>
      </c>
      <c r="H39" s="191" t="s">
        <v>1</v>
      </c>
      <c r="I39" s="191" t="s">
        <v>1</v>
      </c>
      <c r="J39" s="191" t="s">
        <v>1</v>
      </c>
      <c r="K39" s="191" t="s">
        <v>1</v>
      </c>
      <c r="L39" s="191" t="s">
        <v>1</v>
      </c>
      <c r="M39" s="192"/>
      <c r="N39" s="192"/>
      <c r="O39" s="192"/>
    </row>
    <row r="40" spans="2:15" ht="15" customHeight="1" x14ac:dyDescent="0.25">
      <c r="B40" s="191" t="s">
        <v>1</v>
      </c>
      <c r="C40" s="191" t="s">
        <v>1</v>
      </c>
      <c r="D40" s="191" t="s">
        <v>1</v>
      </c>
      <c r="E40" s="191" t="s">
        <v>1</v>
      </c>
      <c r="F40" s="191" t="s">
        <v>1</v>
      </c>
      <c r="G40" s="191" t="s">
        <v>1</v>
      </c>
      <c r="H40" s="191" t="s">
        <v>1</v>
      </c>
      <c r="I40" s="191" t="s">
        <v>1</v>
      </c>
      <c r="J40" s="191" t="s">
        <v>1</v>
      </c>
      <c r="K40" s="191" t="s">
        <v>1</v>
      </c>
      <c r="L40" s="191" t="s">
        <v>1</v>
      </c>
      <c r="M40" s="192"/>
      <c r="N40" s="192"/>
      <c r="O40" s="192"/>
    </row>
    <row r="41" spans="2:15" ht="15" customHeight="1" x14ac:dyDescent="0.25">
      <c r="B41" s="191" t="s">
        <v>1</v>
      </c>
      <c r="C41" s="191" t="s">
        <v>1</v>
      </c>
      <c r="D41" s="191" t="s">
        <v>1</v>
      </c>
      <c r="E41" s="191" t="s">
        <v>1</v>
      </c>
      <c r="F41" s="191" t="s">
        <v>1</v>
      </c>
      <c r="G41" s="191" t="s">
        <v>1</v>
      </c>
      <c r="H41" s="191" t="s">
        <v>1</v>
      </c>
      <c r="I41" s="191" t="s">
        <v>1</v>
      </c>
      <c r="J41" s="191" t="s">
        <v>1</v>
      </c>
      <c r="K41" s="191" t="s">
        <v>1</v>
      </c>
      <c r="L41" s="191" t="s">
        <v>1</v>
      </c>
      <c r="M41" s="192"/>
      <c r="N41" s="192"/>
      <c r="O41" s="192"/>
    </row>
    <row r="42" spans="2:15" ht="15" customHeight="1" x14ac:dyDescent="0.25">
      <c r="B42" s="191" t="s">
        <v>1</v>
      </c>
      <c r="C42" s="191" t="s">
        <v>1</v>
      </c>
      <c r="D42" s="191" t="s">
        <v>1</v>
      </c>
      <c r="E42" s="191" t="s">
        <v>1</v>
      </c>
      <c r="F42" s="191" t="s">
        <v>1</v>
      </c>
      <c r="G42" s="191" t="s">
        <v>1</v>
      </c>
      <c r="H42" s="191" t="s">
        <v>1</v>
      </c>
      <c r="I42" s="191" t="s">
        <v>1</v>
      </c>
      <c r="J42" s="191" t="s">
        <v>1</v>
      </c>
      <c r="K42" s="191" t="s">
        <v>1</v>
      </c>
      <c r="L42" s="191" t="s">
        <v>1</v>
      </c>
      <c r="M42" s="192"/>
      <c r="N42" s="192"/>
      <c r="O42" s="192"/>
    </row>
    <row r="43" spans="2:15" ht="15" customHeight="1" x14ac:dyDescent="0.25">
      <c r="B43" s="191" t="s">
        <v>1</v>
      </c>
      <c r="C43" s="191" t="s">
        <v>1</v>
      </c>
      <c r="D43" s="191" t="s">
        <v>1</v>
      </c>
      <c r="E43" s="191" t="s">
        <v>1</v>
      </c>
      <c r="F43" s="191" t="s">
        <v>1</v>
      </c>
      <c r="G43" s="191" t="s">
        <v>1</v>
      </c>
      <c r="H43" s="191" t="s">
        <v>1</v>
      </c>
      <c r="I43" s="191" t="s">
        <v>1</v>
      </c>
      <c r="J43" s="191" t="s">
        <v>1</v>
      </c>
      <c r="K43" s="191" t="s">
        <v>1</v>
      </c>
      <c r="L43" s="191" t="s">
        <v>1</v>
      </c>
      <c r="M43" s="192"/>
      <c r="N43" s="192"/>
      <c r="O43" s="192"/>
    </row>
    <row r="44" spans="2:15" ht="15" customHeight="1" x14ac:dyDescent="0.25">
      <c r="B44" s="191" t="s">
        <v>1</v>
      </c>
      <c r="C44" s="191" t="s">
        <v>1</v>
      </c>
      <c r="D44" s="191" t="s">
        <v>1</v>
      </c>
      <c r="E44" s="191" t="s">
        <v>1</v>
      </c>
      <c r="F44" s="191" t="s">
        <v>1</v>
      </c>
      <c r="G44" s="191" t="s">
        <v>1</v>
      </c>
      <c r="H44" s="191" t="s">
        <v>1</v>
      </c>
      <c r="I44" s="191" t="s">
        <v>1</v>
      </c>
      <c r="J44" s="191" t="s">
        <v>1</v>
      </c>
      <c r="K44" s="191" t="s">
        <v>1</v>
      </c>
      <c r="L44" s="191" t="s">
        <v>1</v>
      </c>
      <c r="M44" s="192"/>
      <c r="N44" s="192"/>
      <c r="O44" s="192"/>
    </row>
    <row r="45" spans="2:15" ht="15" customHeight="1" x14ac:dyDescent="0.25">
      <c r="B45" s="191" t="s">
        <v>1</v>
      </c>
      <c r="C45" s="191" t="s">
        <v>1</v>
      </c>
      <c r="D45" s="191" t="s">
        <v>1</v>
      </c>
      <c r="E45" s="191" t="s">
        <v>1</v>
      </c>
      <c r="F45" s="191" t="s">
        <v>1</v>
      </c>
      <c r="G45" s="191" t="s">
        <v>1</v>
      </c>
      <c r="H45" s="191" t="s">
        <v>1</v>
      </c>
      <c r="I45" s="191" t="s">
        <v>1</v>
      </c>
      <c r="J45" s="191" t="s">
        <v>1</v>
      </c>
      <c r="K45" s="191" t="s">
        <v>1</v>
      </c>
      <c r="L45" s="191" t="s">
        <v>1</v>
      </c>
      <c r="M45" s="192"/>
      <c r="N45" s="192"/>
      <c r="O45" s="192"/>
    </row>
    <row r="46" spans="2:15" ht="15" customHeight="1" x14ac:dyDescent="0.25">
      <c r="B46" s="191" t="s">
        <v>1</v>
      </c>
      <c r="C46" s="191" t="s">
        <v>1</v>
      </c>
      <c r="D46" s="191" t="s">
        <v>1</v>
      </c>
      <c r="E46" s="191" t="s">
        <v>1</v>
      </c>
      <c r="F46" s="191" t="s">
        <v>1</v>
      </c>
      <c r="G46" s="191" t="s">
        <v>1</v>
      </c>
      <c r="H46" s="191" t="s">
        <v>1</v>
      </c>
      <c r="I46" s="191" t="s">
        <v>1</v>
      </c>
      <c r="J46" s="191" t="s">
        <v>1</v>
      </c>
      <c r="K46" s="191" t="s">
        <v>1</v>
      </c>
      <c r="L46" s="191" t="s">
        <v>1</v>
      </c>
      <c r="M46" s="192"/>
      <c r="N46" s="192"/>
      <c r="O46" s="192"/>
    </row>
    <row r="47" spans="2:15" ht="15" customHeight="1" x14ac:dyDescent="0.25">
      <c r="B47" s="191" t="s">
        <v>1</v>
      </c>
      <c r="C47" s="191" t="s">
        <v>1</v>
      </c>
      <c r="D47" s="191" t="s">
        <v>1</v>
      </c>
      <c r="E47" s="191" t="s">
        <v>1</v>
      </c>
      <c r="F47" s="191" t="s">
        <v>1</v>
      </c>
      <c r="G47" s="191" t="s">
        <v>1</v>
      </c>
      <c r="H47" s="191" t="s">
        <v>1</v>
      </c>
      <c r="I47" s="191" t="s">
        <v>1</v>
      </c>
      <c r="J47" s="191" t="s">
        <v>1</v>
      </c>
      <c r="K47" s="191" t="s">
        <v>1</v>
      </c>
      <c r="L47" s="191" t="s">
        <v>1</v>
      </c>
      <c r="M47" s="192"/>
      <c r="N47" s="192"/>
      <c r="O47" s="192"/>
    </row>
    <row r="48" spans="2:15" ht="15" customHeight="1" x14ac:dyDescent="0.25">
      <c r="B48" s="191" t="s">
        <v>1</v>
      </c>
      <c r="C48" s="191" t="s">
        <v>1</v>
      </c>
      <c r="D48" s="191" t="s">
        <v>1</v>
      </c>
      <c r="E48" s="191" t="s">
        <v>1</v>
      </c>
      <c r="F48" s="191" t="s">
        <v>1</v>
      </c>
      <c r="G48" s="191" t="s">
        <v>1</v>
      </c>
      <c r="H48" s="191" t="s">
        <v>1</v>
      </c>
      <c r="I48" s="191" t="s">
        <v>1</v>
      </c>
      <c r="J48" s="191" t="s">
        <v>1</v>
      </c>
      <c r="K48" s="191" t="s">
        <v>1</v>
      </c>
      <c r="L48" s="191" t="s">
        <v>1</v>
      </c>
      <c r="M48" s="192"/>
      <c r="N48" s="192"/>
      <c r="O48" s="192"/>
    </row>
    <row r="49" spans="2:15" ht="15" customHeight="1" x14ac:dyDescent="0.25">
      <c r="B49" s="191" t="s">
        <v>1</v>
      </c>
      <c r="C49" s="191" t="s">
        <v>1</v>
      </c>
      <c r="D49" s="191" t="s">
        <v>1</v>
      </c>
      <c r="E49" s="191" t="s">
        <v>1</v>
      </c>
      <c r="F49" s="191" t="s">
        <v>1</v>
      </c>
      <c r="G49" s="191" t="s">
        <v>1</v>
      </c>
      <c r="H49" s="191" t="s">
        <v>1</v>
      </c>
      <c r="I49" s="191" t="s">
        <v>1</v>
      </c>
      <c r="J49" s="191" t="s">
        <v>1</v>
      </c>
      <c r="K49" s="191" t="s">
        <v>1</v>
      </c>
      <c r="L49" s="191" t="s">
        <v>1</v>
      </c>
      <c r="M49" s="192"/>
      <c r="N49" s="192"/>
      <c r="O49" s="192"/>
    </row>
    <row r="50" spans="2:15" ht="15" customHeight="1" x14ac:dyDescent="0.25">
      <c r="B50" s="191" t="s">
        <v>1</v>
      </c>
      <c r="C50" s="191" t="s">
        <v>1</v>
      </c>
      <c r="D50" s="191" t="s">
        <v>1</v>
      </c>
      <c r="E50" s="191" t="s">
        <v>1</v>
      </c>
      <c r="F50" s="191" t="s">
        <v>1</v>
      </c>
      <c r="G50" s="191" t="s">
        <v>1</v>
      </c>
      <c r="H50" s="191" t="s">
        <v>1</v>
      </c>
      <c r="I50" s="191" t="s">
        <v>1</v>
      </c>
      <c r="J50" s="191" t="s">
        <v>1</v>
      </c>
      <c r="K50" s="191" t="s">
        <v>1</v>
      </c>
      <c r="L50" s="191" t="s">
        <v>1</v>
      </c>
      <c r="M50" s="192"/>
      <c r="N50" s="192"/>
      <c r="O50" s="192"/>
    </row>
    <row r="51" spans="2:15" ht="15" customHeight="1" x14ac:dyDescent="0.25">
      <c r="B51" s="191" t="s">
        <v>1</v>
      </c>
      <c r="C51" s="191" t="s">
        <v>1</v>
      </c>
      <c r="D51" s="191" t="s">
        <v>1</v>
      </c>
      <c r="E51" s="191" t="s">
        <v>1</v>
      </c>
      <c r="F51" s="191" t="s">
        <v>1</v>
      </c>
      <c r="G51" s="191" t="s">
        <v>1</v>
      </c>
      <c r="H51" s="191" t="s">
        <v>1</v>
      </c>
      <c r="I51" s="191" t="s">
        <v>1</v>
      </c>
      <c r="J51" s="191" t="s">
        <v>1</v>
      </c>
      <c r="K51" s="191" t="s">
        <v>1</v>
      </c>
      <c r="L51" s="191" t="s">
        <v>1</v>
      </c>
      <c r="M51" s="192"/>
      <c r="N51" s="192"/>
      <c r="O51" s="192"/>
    </row>
    <row r="52" spans="2:15" ht="15" customHeight="1" x14ac:dyDescent="0.25">
      <c r="B52" s="191" t="s">
        <v>1</v>
      </c>
      <c r="C52" s="191" t="s">
        <v>1</v>
      </c>
      <c r="D52" s="191" t="s">
        <v>1</v>
      </c>
      <c r="E52" s="191" t="s">
        <v>1</v>
      </c>
      <c r="F52" s="191" t="s">
        <v>1</v>
      </c>
      <c r="G52" s="191" t="s">
        <v>1</v>
      </c>
      <c r="H52" s="191" t="s">
        <v>1</v>
      </c>
      <c r="I52" s="191" t="s">
        <v>1</v>
      </c>
      <c r="J52" s="191" t="s">
        <v>1</v>
      </c>
      <c r="K52" s="191" t="s">
        <v>1</v>
      </c>
      <c r="L52" s="191" t="s">
        <v>1</v>
      </c>
      <c r="M52" s="192"/>
      <c r="N52" s="192"/>
      <c r="O52" s="192"/>
    </row>
    <row r="53" spans="2:15" ht="15" customHeight="1" x14ac:dyDescent="0.25">
      <c r="B53" s="191" t="s">
        <v>1</v>
      </c>
      <c r="C53" s="191" t="s">
        <v>1</v>
      </c>
      <c r="D53" s="191" t="s">
        <v>1</v>
      </c>
      <c r="E53" s="191" t="s">
        <v>1</v>
      </c>
      <c r="F53" s="191" t="s">
        <v>1</v>
      </c>
      <c r="G53" s="191" t="s">
        <v>1</v>
      </c>
      <c r="H53" s="191" t="s">
        <v>1</v>
      </c>
      <c r="I53" s="191" t="s">
        <v>1</v>
      </c>
      <c r="J53" s="191" t="s">
        <v>1</v>
      </c>
      <c r="K53" s="191" t="s">
        <v>1</v>
      </c>
      <c r="L53" s="191" t="s">
        <v>1</v>
      </c>
      <c r="M53" s="192"/>
      <c r="N53" s="192"/>
      <c r="O53" s="192"/>
    </row>
    <row r="54" spans="2:15" ht="15" customHeight="1" x14ac:dyDescent="0.25">
      <c r="B54" s="191" t="s">
        <v>1</v>
      </c>
      <c r="C54" s="191" t="s">
        <v>1</v>
      </c>
      <c r="D54" s="191" t="s">
        <v>1</v>
      </c>
      <c r="E54" s="191" t="s">
        <v>1</v>
      </c>
      <c r="F54" s="191" t="s">
        <v>1</v>
      </c>
      <c r="G54" s="191" t="s">
        <v>1</v>
      </c>
      <c r="H54" s="191" t="s">
        <v>1</v>
      </c>
      <c r="I54" s="191" t="s">
        <v>1</v>
      </c>
      <c r="J54" s="191" t="s">
        <v>1</v>
      </c>
      <c r="K54" s="191" t="s">
        <v>1</v>
      </c>
      <c r="L54" s="191" t="s">
        <v>1</v>
      </c>
      <c r="M54" s="192"/>
      <c r="N54" s="192"/>
      <c r="O54" s="192"/>
    </row>
    <row r="55" spans="2:15" ht="15" customHeight="1" x14ac:dyDescent="0.25">
      <c r="B55" s="191" t="s">
        <v>1</v>
      </c>
      <c r="C55" s="191" t="s">
        <v>1</v>
      </c>
      <c r="D55" s="191" t="s">
        <v>1</v>
      </c>
      <c r="E55" s="191" t="s">
        <v>1</v>
      </c>
      <c r="F55" s="191" t="s">
        <v>1</v>
      </c>
      <c r="G55" s="191" t="s">
        <v>1</v>
      </c>
      <c r="H55" s="191" t="s">
        <v>1</v>
      </c>
      <c r="I55" s="191" t="s">
        <v>1</v>
      </c>
      <c r="J55" s="191" t="s">
        <v>1</v>
      </c>
      <c r="K55" s="191" t="s">
        <v>1</v>
      </c>
      <c r="L55" s="191" t="s">
        <v>1</v>
      </c>
      <c r="M55" s="192"/>
      <c r="N55" s="192"/>
      <c r="O55" s="192"/>
    </row>
    <row r="56" spans="2:15" ht="15" customHeight="1" x14ac:dyDescent="0.25">
      <c r="B56" s="191" t="s">
        <v>1</v>
      </c>
      <c r="C56" s="191" t="s">
        <v>1</v>
      </c>
      <c r="D56" s="191" t="s">
        <v>1</v>
      </c>
      <c r="E56" s="191" t="s">
        <v>1</v>
      </c>
      <c r="F56" s="191" t="s">
        <v>1</v>
      </c>
      <c r="G56" s="191" t="s">
        <v>1</v>
      </c>
      <c r="H56" s="191" t="s">
        <v>1</v>
      </c>
      <c r="I56" s="191" t="s">
        <v>1</v>
      </c>
      <c r="J56" s="191" t="s">
        <v>1</v>
      </c>
      <c r="K56" s="191" t="s">
        <v>1</v>
      </c>
      <c r="L56" s="191" t="s">
        <v>1</v>
      </c>
      <c r="M56" s="192"/>
      <c r="N56" s="192"/>
      <c r="O56" s="192"/>
    </row>
    <row r="57" spans="2:15" ht="15" customHeight="1" x14ac:dyDescent="0.25">
      <c r="B57" s="191" t="s">
        <v>1</v>
      </c>
      <c r="C57" s="191" t="s">
        <v>1</v>
      </c>
      <c r="D57" s="191" t="s">
        <v>1</v>
      </c>
      <c r="E57" s="191" t="s">
        <v>1</v>
      </c>
      <c r="F57" s="191" t="s">
        <v>1</v>
      </c>
      <c r="G57" s="191" t="s">
        <v>1</v>
      </c>
      <c r="H57" s="191" t="s">
        <v>1</v>
      </c>
      <c r="I57" s="191" t="s">
        <v>1</v>
      </c>
      <c r="J57" s="191" t="s">
        <v>1</v>
      </c>
      <c r="K57" s="191" t="s">
        <v>1</v>
      </c>
      <c r="L57" s="191" t="s">
        <v>1</v>
      </c>
      <c r="M57" s="192"/>
      <c r="N57" s="192"/>
      <c r="O57" s="192"/>
    </row>
    <row r="58" spans="2:15" ht="15" customHeight="1" x14ac:dyDescent="0.25">
      <c r="B58" s="191" t="s">
        <v>1</v>
      </c>
      <c r="C58" s="191" t="s">
        <v>1</v>
      </c>
      <c r="D58" s="191" t="s">
        <v>1</v>
      </c>
      <c r="E58" s="191" t="s">
        <v>1</v>
      </c>
      <c r="F58" s="191" t="s">
        <v>1</v>
      </c>
      <c r="G58" s="191" t="s">
        <v>1</v>
      </c>
      <c r="H58" s="191" t="s">
        <v>1</v>
      </c>
      <c r="I58" s="191" t="s">
        <v>1</v>
      </c>
      <c r="J58" s="191" t="s">
        <v>1</v>
      </c>
      <c r="K58" s="191" t="s">
        <v>1</v>
      </c>
      <c r="L58" s="191" t="s">
        <v>1</v>
      </c>
      <c r="M58" s="192"/>
      <c r="N58" s="192"/>
      <c r="O58" s="192"/>
    </row>
    <row r="59" spans="2:15" ht="15" customHeight="1" x14ac:dyDescent="0.25">
      <c r="B59" s="191" t="s">
        <v>1</v>
      </c>
      <c r="C59" s="191" t="s">
        <v>1</v>
      </c>
      <c r="D59" s="191" t="s">
        <v>1</v>
      </c>
      <c r="E59" s="191" t="s">
        <v>1</v>
      </c>
      <c r="F59" s="191" t="s">
        <v>1</v>
      </c>
      <c r="G59" s="191" t="s">
        <v>1</v>
      </c>
      <c r="H59" s="191" t="s">
        <v>1</v>
      </c>
      <c r="I59" s="191" t="s">
        <v>1</v>
      </c>
      <c r="J59" s="191" t="s">
        <v>1</v>
      </c>
      <c r="K59" s="191" t="s">
        <v>1</v>
      </c>
      <c r="L59" s="191" t="s">
        <v>1</v>
      </c>
      <c r="M59" s="192"/>
      <c r="N59" s="192"/>
      <c r="O59" s="192"/>
    </row>
    <row r="60" spans="2:15" ht="15" customHeight="1" x14ac:dyDescent="0.25">
      <c r="B60" s="191" t="s">
        <v>1</v>
      </c>
      <c r="C60" s="191" t="s">
        <v>1</v>
      </c>
      <c r="D60" s="191" t="s">
        <v>1</v>
      </c>
      <c r="E60" s="191" t="s">
        <v>1</v>
      </c>
      <c r="F60" s="191" t="s">
        <v>1</v>
      </c>
      <c r="G60" s="191" t="s">
        <v>1</v>
      </c>
      <c r="H60" s="191" t="s">
        <v>1</v>
      </c>
      <c r="I60" s="191" t="s">
        <v>1</v>
      </c>
      <c r="J60" s="191" t="s">
        <v>1</v>
      </c>
      <c r="K60" s="191" t="s">
        <v>1</v>
      </c>
      <c r="L60" s="191" t="s">
        <v>1</v>
      </c>
      <c r="M60" s="192"/>
      <c r="N60" s="192"/>
      <c r="O60" s="192"/>
    </row>
    <row r="61" spans="2:15" ht="15" customHeight="1" x14ac:dyDescent="0.25">
      <c r="B61" s="191" t="s">
        <v>1</v>
      </c>
      <c r="C61" s="191" t="s">
        <v>1</v>
      </c>
      <c r="D61" s="191" t="s">
        <v>1</v>
      </c>
      <c r="E61" s="191" t="s">
        <v>1</v>
      </c>
      <c r="F61" s="191" t="s">
        <v>1</v>
      </c>
      <c r="G61" s="191" t="s">
        <v>1</v>
      </c>
      <c r="H61" s="191" t="s">
        <v>1</v>
      </c>
      <c r="I61" s="191" t="s">
        <v>1</v>
      </c>
      <c r="J61" s="191" t="s">
        <v>1</v>
      </c>
      <c r="K61" s="191" t="s">
        <v>1</v>
      </c>
      <c r="L61" s="191" t="s">
        <v>1</v>
      </c>
      <c r="M61" s="192"/>
      <c r="N61" s="192"/>
      <c r="O61" s="192"/>
    </row>
    <row r="62" spans="2:15" ht="15" customHeight="1" x14ac:dyDescent="0.25">
      <c r="B62" s="191" t="s">
        <v>1</v>
      </c>
      <c r="C62" s="191" t="s">
        <v>1</v>
      </c>
      <c r="D62" s="191" t="s">
        <v>1</v>
      </c>
      <c r="E62" s="191" t="s">
        <v>1</v>
      </c>
      <c r="F62" s="191" t="s">
        <v>1</v>
      </c>
      <c r="G62" s="191" t="s">
        <v>1</v>
      </c>
      <c r="H62" s="191" t="s">
        <v>1</v>
      </c>
      <c r="I62" s="191" t="s">
        <v>1</v>
      </c>
      <c r="J62" s="191" t="s">
        <v>1</v>
      </c>
      <c r="K62" s="191" t="s">
        <v>1</v>
      </c>
      <c r="L62" s="191" t="s">
        <v>1</v>
      </c>
      <c r="M62" s="192"/>
      <c r="N62" s="192"/>
      <c r="O62" s="192"/>
    </row>
    <row r="63" spans="2:15" ht="15" customHeight="1" x14ac:dyDescent="0.25">
      <c r="B63" s="191" t="s">
        <v>1</v>
      </c>
      <c r="C63" s="191" t="s">
        <v>1</v>
      </c>
      <c r="D63" s="191" t="s">
        <v>1</v>
      </c>
      <c r="E63" s="191" t="s">
        <v>1</v>
      </c>
      <c r="F63" s="191" t="s">
        <v>1</v>
      </c>
      <c r="G63" s="191" t="s">
        <v>1</v>
      </c>
      <c r="H63" s="191" t="s">
        <v>1</v>
      </c>
      <c r="I63" s="191" t="s">
        <v>1</v>
      </c>
      <c r="J63" s="191" t="s">
        <v>1</v>
      </c>
      <c r="K63" s="191" t="s">
        <v>1</v>
      </c>
      <c r="L63" s="191" t="s">
        <v>1</v>
      </c>
      <c r="M63" s="192"/>
      <c r="N63" s="192"/>
      <c r="O63" s="192"/>
    </row>
    <row r="64" spans="2:15" ht="15" customHeight="1" x14ac:dyDescent="0.25">
      <c r="B64" s="191" t="s">
        <v>1</v>
      </c>
      <c r="C64" s="191" t="s">
        <v>1</v>
      </c>
      <c r="D64" s="191" t="s">
        <v>1</v>
      </c>
      <c r="E64" s="191" t="s">
        <v>1</v>
      </c>
      <c r="F64" s="191" t="s">
        <v>1</v>
      </c>
      <c r="G64" s="191" t="s">
        <v>1</v>
      </c>
      <c r="H64" s="191" t="s">
        <v>1</v>
      </c>
      <c r="I64" s="191" t="s">
        <v>1</v>
      </c>
      <c r="J64" s="191" t="s">
        <v>1</v>
      </c>
      <c r="K64" s="191" t="s">
        <v>1</v>
      </c>
      <c r="L64" s="191" t="s">
        <v>1</v>
      </c>
      <c r="M64" s="192"/>
      <c r="N64" s="192"/>
      <c r="O64" s="192"/>
    </row>
    <row r="65" spans="2:15" ht="15" customHeight="1" x14ac:dyDescent="0.25">
      <c r="B65" s="191" t="s">
        <v>1</v>
      </c>
      <c r="C65" s="191" t="s">
        <v>1</v>
      </c>
      <c r="D65" s="191" t="s">
        <v>1</v>
      </c>
      <c r="E65" s="191" t="s">
        <v>1</v>
      </c>
      <c r="F65" s="191" t="s">
        <v>1</v>
      </c>
      <c r="G65" s="191" t="s">
        <v>1</v>
      </c>
      <c r="H65" s="191" t="s">
        <v>1</v>
      </c>
      <c r="I65" s="191" t="s">
        <v>1</v>
      </c>
      <c r="J65" s="191" t="s">
        <v>1</v>
      </c>
      <c r="K65" s="191" t="s">
        <v>1</v>
      </c>
      <c r="L65" s="191" t="s">
        <v>1</v>
      </c>
      <c r="M65" s="192"/>
      <c r="N65" s="192"/>
      <c r="O65" s="192"/>
    </row>
  </sheetData>
  <hyperlinks>
    <hyperlink ref="H2" location="Contenido!A1" display="Contenido" xr:uid="{EEE5AFF8-EC4C-45AE-89E8-B37B96D0BE9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C6C9A-50BE-4DD2-AE82-DCA809CC4491}">
  <sheetPr>
    <tabColor rgb="FFF2DAB1"/>
    <pageSetUpPr fitToPage="1"/>
  </sheetPr>
  <dimension ref="A1:Q44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Q2" sqref="Q2"/>
    </sheetView>
  </sheetViews>
  <sheetFormatPr baseColWidth="10" defaultColWidth="11.42578125" defaultRowHeight="15" x14ac:dyDescent="0.25"/>
  <cols>
    <col min="1" max="1" width="18.7109375" customWidth="1"/>
    <col min="2" max="16" width="8.28515625" customWidth="1"/>
    <col min="17" max="17" width="14" style="119" customWidth="1"/>
  </cols>
  <sheetData>
    <row r="1" spans="1:17" x14ac:dyDescent="0.25">
      <c r="A1" s="196" t="s">
        <v>154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</row>
    <row r="2" spans="1:17" x14ac:dyDescent="0.25">
      <c r="A2" s="196" t="s">
        <v>155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14" t="s">
        <v>0</v>
      </c>
    </row>
    <row r="3" spans="1:17" x14ac:dyDescent="0.25">
      <c r="A3" s="196" t="s">
        <v>127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</row>
    <row r="4" spans="1:17" x14ac:dyDescent="0.25">
      <c r="A4" s="196" t="s">
        <v>112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</row>
    <row r="5" spans="1:17" x14ac:dyDescent="0.25">
      <c r="A5" s="196" t="s">
        <v>156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20"/>
    </row>
    <row r="6" spans="1:17" ht="16.899999999999999" customHeight="1" x14ac:dyDescent="0.25">
      <c r="A6" s="30" t="s">
        <v>128</v>
      </c>
      <c r="B6" s="31">
        <v>2010</v>
      </c>
      <c r="C6" s="31">
        <v>2011</v>
      </c>
      <c r="D6" s="31">
        <v>2012</v>
      </c>
      <c r="E6" s="31">
        <v>2013</v>
      </c>
      <c r="F6" s="31">
        <v>2014</v>
      </c>
      <c r="G6" s="31">
        <v>2015</v>
      </c>
      <c r="H6" s="31">
        <v>2016</v>
      </c>
      <c r="I6" s="31">
        <v>2017</v>
      </c>
      <c r="J6" s="31">
        <v>2018</v>
      </c>
      <c r="K6" s="31">
        <v>2019</v>
      </c>
      <c r="L6" s="31">
        <v>2020</v>
      </c>
      <c r="M6" s="65">
        <v>2021</v>
      </c>
      <c r="N6" s="65">
        <v>2022</v>
      </c>
      <c r="O6" s="65">
        <v>2023</v>
      </c>
      <c r="P6" s="65">
        <v>2024</v>
      </c>
    </row>
    <row r="7" spans="1:17" ht="6" customHeight="1" x14ac:dyDescent="0.25">
      <c r="A7" s="13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68"/>
      <c r="N7" s="68"/>
      <c r="O7" s="68"/>
      <c r="P7" s="68"/>
      <c r="Q7" s="120"/>
    </row>
    <row r="8" spans="1:17" x14ac:dyDescent="0.25">
      <c r="A8" s="21" t="s">
        <v>129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39"/>
      <c r="N8" s="39"/>
      <c r="O8" s="39"/>
      <c r="P8" s="39"/>
    </row>
    <row r="9" spans="1:17" x14ac:dyDescent="0.25">
      <c r="A9" s="95" t="s">
        <v>130</v>
      </c>
      <c r="B9" s="70">
        <f t="shared" ref="B9:M17" si="0">+B20+B31</f>
        <v>311227</v>
      </c>
      <c r="C9" s="70">
        <f t="shared" si="0"/>
        <v>313288</v>
      </c>
      <c r="D9" s="70">
        <f t="shared" si="0"/>
        <v>316723</v>
      </c>
      <c r="E9" s="70">
        <f t="shared" si="0"/>
        <v>323807</v>
      </c>
      <c r="F9" s="70">
        <f t="shared" si="0"/>
        <v>335714</v>
      </c>
      <c r="G9" s="70">
        <f t="shared" si="0"/>
        <v>336563</v>
      </c>
      <c r="H9" s="70">
        <f t="shared" si="0"/>
        <v>336477</v>
      </c>
      <c r="I9" s="70">
        <f t="shared" si="0"/>
        <v>339468</v>
      </c>
      <c r="J9" s="70">
        <f t="shared" si="0"/>
        <v>351589</v>
      </c>
      <c r="K9" s="70">
        <f t="shared" si="0"/>
        <v>364592</v>
      </c>
      <c r="L9" s="70">
        <f t="shared" si="0"/>
        <v>382412</v>
      </c>
      <c r="M9" s="70">
        <f t="shared" si="0"/>
        <v>400474</v>
      </c>
      <c r="N9" s="70">
        <v>387817</v>
      </c>
      <c r="O9" s="70">
        <v>376360</v>
      </c>
      <c r="P9" s="70">
        <v>370329</v>
      </c>
      <c r="Q9" s="132"/>
    </row>
    <row r="10" spans="1:17" x14ac:dyDescent="0.25">
      <c r="A10" s="96" t="s">
        <v>157</v>
      </c>
      <c r="B10" s="70">
        <f t="shared" si="0"/>
        <v>207502</v>
      </c>
      <c r="C10" s="70">
        <f t="shared" si="0"/>
        <v>209499</v>
      </c>
      <c r="D10" s="70">
        <f t="shared" si="0"/>
        <v>211364</v>
      </c>
      <c r="E10" s="70">
        <f t="shared" si="0"/>
        <v>213150</v>
      </c>
      <c r="F10" s="70">
        <f t="shared" si="0"/>
        <v>216750</v>
      </c>
      <c r="G10" s="70">
        <f t="shared" si="0"/>
        <v>209955</v>
      </c>
      <c r="H10" s="70">
        <f t="shared" si="0"/>
        <v>207038</v>
      </c>
      <c r="I10" s="70">
        <f t="shared" si="0"/>
        <v>209469</v>
      </c>
      <c r="J10" s="70">
        <f t="shared" si="0"/>
        <v>216884</v>
      </c>
      <c r="K10" s="70">
        <f t="shared" si="0"/>
        <v>218197</v>
      </c>
      <c r="L10" s="70">
        <f t="shared" si="0"/>
        <v>225538</v>
      </c>
      <c r="M10" s="70">
        <f t="shared" si="0"/>
        <v>230039</v>
      </c>
      <c r="N10" s="70">
        <v>225983</v>
      </c>
      <c r="O10" s="70">
        <v>219838</v>
      </c>
      <c r="P10" s="70">
        <v>218681</v>
      </c>
      <c r="Q10" s="133"/>
    </row>
    <row r="11" spans="1:17" x14ac:dyDescent="0.25">
      <c r="A11" s="16" t="s">
        <v>158</v>
      </c>
      <c r="B11" s="57">
        <f t="shared" si="0"/>
        <v>84953</v>
      </c>
      <c r="C11" s="57">
        <f t="shared" si="0"/>
        <v>85646</v>
      </c>
      <c r="D11" s="57">
        <f t="shared" si="0"/>
        <v>88081</v>
      </c>
      <c r="E11" s="57">
        <f t="shared" si="0"/>
        <v>84853</v>
      </c>
      <c r="F11" s="57">
        <f t="shared" si="0"/>
        <v>82449</v>
      </c>
      <c r="G11" s="57">
        <f t="shared" si="0"/>
        <v>79854</v>
      </c>
      <c r="H11" s="57">
        <f t="shared" si="0"/>
        <v>80562</v>
      </c>
      <c r="I11" s="57">
        <f t="shared" si="0"/>
        <v>80026</v>
      </c>
      <c r="J11" s="57">
        <f t="shared" si="0"/>
        <v>81813</v>
      </c>
      <c r="K11" s="57">
        <f t="shared" si="0"/>
        <v>73493</v>
      </c>
      <c r="L11" s="57">
        <f t="shared" si="0"/>
        <v>81125</v>
      </c>
      <c r="M11" s="57">
        <f t="shared" si="0"/>
        <v>77904</v>
      </c>
      <c r="N11" s="57">
        <v>78769</v>
      </c>
      <c r="O11" s="57">
        <v>77012</v>
      </c>
      <c r="P11" s="57">
        <v>82465</v>
      </c>
    </row>
    <row r="12" spans="1:17" x14ac:dyDescent="0.25">
      <c r="A12" s="16" t="s">
        <v>159</v>
      </c>
      <c r="B12" s="57">
        <f t="shared" si="0"/>
        <v>67375</v>
      </c>
      <c r="C12" s="57">
        <f t="shared" si="0"/>
        <v>68618</v>
      </c>
      <c r="D12" s="57">
        <f t="shared" si="0"/>
        <v>67409</v>
      </c>
      <c r="E12" s="57">
        <f t="shared" si="0"/>
        <v>71505</v>
      </c>
      <c r="F12" s="57">
        <f t="shared" si="0"/>
        <v>72826</v>
      </c>
      <c r="G12" s="57">
        <f t="shared" si="0"/>
        <v>68649</v>
      </c>
      <c r="H12" s="57">
        <f t="shared" si="0"/>
        <v>68052</v>
      </c>
      <c r="I12" s="57">
        <f t="shared" si="0"/>
        <v>69986</v>
      </c>
      <c r="J12" s="57">
        <f t="shared" si="0"/>
        <v>72085</v>
      </c>
      <c r="K12" s="57">
        <f t="shared" si="0"/>
        <v>74729</v>
      </c>
      <c r="L12" s="57">
        <f t="shared" si="0"/>
        <v>73923</v>
      </c>
      <c r="M12" s="57">
        <f t="shared" si="0"/>
        <v>78791</v>
      </c>
      <c r="N12" s="57">
        <v>74578</v>
      </c>
      <c r="O12" s="57">
        <v>73340</v>
      </c>
      <c r="P12" s="57">
        <v>69408</v>
      </c>
    </row>
    <row r="13" spans="1:17" x14ac:dyDescent="0.25">
      <c r="A13" s="16" t="s">
        <v>160</v>
      </c>
      <c r="B13" s="57">
        <f t="shared" si="0"/>
        <v>55174</v>
      </c>
      <c r="C13" s="57">
        <f t="shared" si="0"/>
        <v>55235</v>
      </c>
      <c r="D13" s="57">
        <f t="shared" si="0"/>
        <v>55874</v>
      </c>
      <c r="E13" s="57">
        <f t="shared" si="0"/>
        <v>56792</v>
      </c>
      <c r="F13" s="57">
        <f t="shared" si="0"/>
        <v>61475</v>
      </c>
      <c r="G13" s="57">
        <f t="shared" si="0"/>
        <v>61452</v>
      </c>
      <c r="H13" s="57">
        <f t="shared" si="0"/>
        <v>58424</v>
      </c>
      <c r="I13" s="57">
        <f t="shared" si="0"/>
        <v>59457</v>
      </c>
      <c r="J13" s="57">
        <f t="shared" si="0"/>
        <v>62986</v>
      </c>
      <c r="K13" s="57">
        <f t="shared" si="0"/>
        <v>69975</v>
      </c>
      <c r="L13" s="57">
        <f t="shared" si="0"/>
        <v>70490</v>
      </c>
      <c r="M13" s="57">
        <f t="shared" si="0"/>
        <v>73344</v>
      </c>
      <c r="N13" s="57">
        <v>72636</v>
      </c>
      <c r="O13" s="57">
        <v>69486</v>
      </c>
      <c r="P13" s="57">
        <v>66808</v>
      </c>
      <c r="Q13" s="121"/>
    </row>
    <row r="14" spans="1:17" ht="25.5" x14ac:dyDescent="0.25">
      <c r="A14" s="96" t="s">
        <v>161</v>
      </c>
      <c r="B14" s="70">
        <f t="shared" si="0"/>
        <v>103725</v>
      </c>
      <c r="C14" s="70">
        <f t="shared" si="0"/>
        <v>103789</v>
      </c>
      <c r="D14" s="70">
        <f t="shared" si="0"/>
        <v>105359</v>
      </c>
      <c r="E14" s="70">
        <f t="shared" si="0"/>
        <v>110657</v>
      </c>
      <c r="F14" s="70">
        <f t="shared" si="0"/>
        <v>118964</v>
      </c>
      <c r="G14" s="70">
        <f t="shared" si="0"/>
        <v>126608</v>
      </c>
      <c r="H14" s="70">
        <f t="shared" si="0"/>
        <v>129439</v>
      </c>
      <c r="I14" s="70">
        <f t="shared" si="0"/>
        <v>129999</v>
      </c>
      <c r="J14" s="70">
        <f t="shared" si="0"/>
        <v>134705</v>
      </c>
      <c r="K14" s="70">
        <f t="shared" si="0"/>
        <v>146395</v>
      </c>
      <c r="L14" s="70">
        <f t="shared" si="0"/>
        <v>156874</v>
      </c>
      <c r="M14" s="70">
        <f t="shared" si="0"/>
        <v>170435</v>
      </c>
      <c r="N14" s="70">
        <v>161834</v>
      </c>
      <c r="O14" s="70">
        <v>156522</v>
      </c>
      <c r="P14" s="70">
        <v>151648</v>
      </c>
      <c r="Q14" s="132"/>
    </row>
    <row r="15" spans="1:17" x14ac:dyDescent="0.25">
      <c r="A15" s="16" t="s">
        <v>162</v>
      </c>
      <c r="B15" s="57">
        <f t="shared" si="0"/>
        <v>54002</v>
      </c>
      <c r="C15" s="57">
        <f t="shared" si="0"/>
        <v>53560</v>
      </c>
      <c r="D15" s="57">
        <f t="shared" si="0"/>
        <v>54686</v>
      </c>
      <c r="E15" s="57">
        <f t="shared" si="0"/>
        <v>57329</v>
      </c>
      <c r="F15" s="57">
        <f t="shared" si="0"/>
        <v>60699</v>
      </c>
      <c r="G15" s="57">
        <f t="shared" si="0"/>
        <v>63947</v>
      </c>
      <c r="H15" s="57">
        <f t="shared" si="0"/>
        <v>63773</v>
      </c>
      <c r="I15" s="57">
        <f t="shared" si="0"/>
        <v>62995</v>
      </c>
      <c r="J15" s="57">
        <f t="shared" si="0"/>
        <v>66524</v>
      </c>
      <c r="K15" s="57">
        <f t="shared" si="0"/>
        <v>67869</v>
      </c>
      <c r="L15" s="57">
        <f t="shared" si="0"/>
        <v>78006</v>
      </c>
      <c r="M15" s="57">
        <f t="shared" si="0"/>
        <v>78449</v>
      </c>
      <c r="N15" s="57">
        <v>76577</v>
      </c>
      <c r="O15" s="57">
        <v>74742</v>
      </c>
      <c r="P15" s="57">
        <v>72000</v>
      </c>
      <c r="Q15" s="121"/>
    </row>
    <row r="16" spans="1:17" x14ac:dyDescent="0.25">
      <c r="A16" s="16" t="s">
        <v>163</v>
      </c>
      <c r="B16" s="57">
        <f t="shared" si="0"/>
        <v>41860</v>
      </c>
      <c r="C16" s="57">
        <f t="shared" si="0"/>
        <v>42070</v>
      </c>
      <c r="D16" s="57">
        <f t="shared" si="0"/>
        <v>42372</v>
      </c>
      <c r="E16" s="57">
        <f t="shared" si="0"/>
        <v>44385</v>
      </c>
      <c r="F16" s="57">
        <f t="shared" si="0"/>
        <v>47410</v>
      </c>
      <c r="G16" s="57">
        <f t="shared" si="0"/>
        <v>49864</v>
      </c>
      <c r="H16" s="57">
        <f t="shared" si="0"/>
        <v>51598</v>
      </c>
      <c r="I16" s="57">
        <f t="shared" si="0"/>
        <v>51987</v>
      </c>
      <c r="J16" s="57">
        <f t="shared" si="0"/>
        <v>52717</v>
      </c>
      <c r="K16" s="57">
        <f t="shared" si="0"/>
        <v>61642</v>
      </c>
      <c r="L16" s="57">
        <f t="shared" si="0"/>
        <v>61515</v>
      </c>
      <c r="M16" s="57">
        <f t="shared" si="0"/>
        <v>73036</v>
      </c>
      <c r="N16" s="57">
        <v>66657</v>
      </c>
      <c r="O16" s="57">
        <v>63420</v>
      </c>
      <c r="P16" s="57">
        <v>60606</v>
      </c>
      <c r="Q16" s="121"/>
    </row>
    <row r="17" spans="1:17" x14ac:dyDescent="0.25">
      <c r="A17" s="16" t="s">
        <v>164</v>
      </c>
      <c r="B17" s="57">
        <f t="shared" si="0"/>
        <v>7863</v>
      </c>
      <c r="C17" s="57">
        <f t="shared" si="0"/>
        <v>8159</v>
      </c>
      <c r="D17" s="57">
        <f t="shared" si="0"/>
        <v>8301</v>
      </c>
      <c r="E17" s="57">
        <f t="shared" si="0"/>
        <v>8943</v>
      </c>
      <c r="F17" s="57">
        <f t="shared" si="0"/>
        <v>10855</v>
      </c>
      <c r="G17" s="57">
        <f t="shared" si="0"/>
        <v>12797</v>
      </c>
      <c r="H17" s="57">
        <f t="shared" si="0"/>
        <v>14068</v>
      </c>
      <c r="I17" s="57">
        <f t="shared" si="0"/>
        <v>15017</v>
      </c>
      <c r="J17" s="57">
        <f t="shared" si="0"/>
        <v>15464</v>
      </c>
      <c r="K17" s="57">
        <f t="shared" si="0"/>
        <v>16884</v>
      </c>
      <c r="L17" s="57">
        <f t="shared" si="0"/>
        <v>17353</v>
      </c>
      <c r="M17" s="57">
        <f t="shared" si="0"/>
        <v>18950</v>
      </c>
      <c r="N17" s="57">
        <v>18600</v>
      </c>
      <c r="O17" s="57">
        <v>18360</v>
      </c>
      <c r="P17" s="57">
        <v>19042</v>
      </c>
      <c r="Q17" s="121"/>
    </row>
    <row r="18" spans="1:17" x14ac:dyDescent="0.25">
      <c r="A18" s="16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121"/>
    </row>
    <row r="19" spans="1:17" x14ac:dyDescent="0.25">
      <c r="A19" s="7" t="s">
        <v>139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71"/>
      <c r="N19" s="71"/>
      <c r="O19" s="71"/>
      <c r="P19" s="71"/>
      <c r="Q19" s="121"/>
    </row>
    <row r="20" spans="1:17" x14ac:dyDescent="0.25">
      <c r="A20" s="95" t="s">
        <v>130</v>
      </c>
      <c r="B20" s="70">
        <f t="shared" ref="B20:M20" si="1">+B21+B25</f>
        <v>243235</v>
      </c>
      <c r="C20" s="70">
        <f t="shared" si="1"/>
        <v>250460</v>
      </c>
      <c r="D20" s="70">
        <f t="shared" si="1"/>
        <v>254590</v>
      </c>
      <c r="E20" s="70">
        <f t="shared" si="1"/>
        <v>260395</v>
      </c>
      <c r="F20" s="70">
        <f t="shared" si="1"/>
        <v>271074</v>
      </c>
      <c r="G20" s="70">
        <f t="shared" si="1"/>
        <v>270880</v>
      </c>
      <c r="H20" s="70">
        <f t="shared" si="1"/>
        <v>275913</v>
      </c>
      <c r="I20" s="70">
        <f t="shared" si="1"/>
        <v>281834</v>
      </c>
      <c r="J20" s="70">
        <f t="shared" si="1"/>
        <v>340004</v>
      </c>
      <c r="K20" s="70">
        <f t="shared" si="1"/>
        <v>335369</v>
      </c>
      <c r="L20" s="70">
        <f t="shared" si="1"/>
        <v>369008</v>
      </c>
      <c r="M20" s="70">
        <f t="shared" si="1"/>
        <v>372389</v>
      </c>
      <c r="N20" s="70">
        <v>352820</v>
      </c>
      <c r="O20" s="70">
        <v>338208</v>
      </c>
      <c r="P20" s="70">
        <v>334510</v>
      </c>
      <c r="Q20" s="131"/>
    </row>
    <row r="21" spans="1:17" x14ac:dyDescent="0.25">
      <c r="A21" s="96" t="s">
        <v>157</v>
      </c>
      <c r="B21" s="70">
        <f t="shared" ref="B21:M21" si="2">+B22+B23+B24</f>
        <v>158579</v>
      </c>
      <c r="C21" s="70">
        <f t="shared" si="2"/>
        <v>162754</v>
      </c>
      <c r="D21" s="70">
        <f t="shared" si="2"/>
        <v>165876</v>
      </c>
      <c r="E21" s="70">
        <f t="shared" si="2"/>
        <v>167635</v>
      </c>
      <c r="F21" s="70">
        <f t="shared" si="2"/>
        <v>169150</v>
      </c>
      <c r="G21" s="70">
        <f t="shared" si="2"/>
        <v>164066</v>
      </c>
      <c r="H21" s="70">
        <f t="shared" si="2"/>
        <v>164547</v>
      </c>
      <c r="I21" s="70">
        <f t="shared" si="2"/>
        <v>169608</v>
      </c>
      <c r="J21" s="70">
        <f t="shared" si="2"/>
        <v>209008</v>
      </c>
      <c r="K21" s="70">
        <f t="shared" si="2"/>
        <v>198018</v>
      </c>
      <c r="L21" s="70">
        <f t="shared" si="2"/>
        <v>216530</v>
      </c>
      <c r="M21" s="70">
        <f t="shared" si="2"/>
        <v>212933</v>
      </c>
      <c r="N21" s="70">
        <v>204729</v>
      </c>
      <c r="O21" s="70">
        <v>195410</v>
      </c>
      <c r="P21" s="70">
        <v>195586</v>
      </c>
      <c r="Q21" s="131"/>
    </row>
    <row r="22" spans="1:17" x14ac:dyDescent="0.25">
      <c r="A22" s="16" t="s">
        <v>158</v>
      </c>
      <c r="B22" s="57">
        <v>61889</v>
      </c>
      <c r="C22" s="57">
        <v>62841</v>
      </c>
      <c r="D22" s="57">
        <v>65528</v>
      </c>
      <c r="E22" s="57">
        <v>64023</v>
      </c>
      <c r="F22" s="57">
        <v>61026</v>
      </c>
      <c r="G22" s="57">
        <v>59660</v>
      </c>
      <c r="H22" s="57">
        <v>61152</v>
      </c>
      <c r="I22" s="57">
        <v>62192</v>
      </c>
      <c r="J22" s="57">
        <v>78092</v>
      </c>
      <c r="K22" s="57">
        <v>66493</v>
      </c>
      <c r="L22" s="57">
        <v>77052</v>
      </c>
      <c r="M22" s="57">
        <v>71818</v>
      </c>
      <c r="N22" s="57">
        <v>70974</v>
      </c>
      <c r="O22" s="57">
        <v>66481</v>
      </c>
      <c r="P22" s="57">
        <v>71638</v>
      </c>
      <c r="Q22" s="121"/>
    </row>
    <row r="23" spans="1:17" x14ac:dyDescent="0.25">
      <c r="A23" s="16" t="s">
        <v>159</v>
      </c>
      <c r="B23" s="57">
        <v>51215</v>
      </c>
      <c r="C23" s="57">
        <v>53394</v>
      </c>
      <c r="D23" s="57">
        <v>52723</v>
      </c>
      <c r="E23" s="57">
        <v>55445</v>
      </c>
      <c r="F23" s="57">
        <v>55915</v>
      </c>
      <c r="G23" s="57">
        <v>52552</v>
      </c>
      <c r="H23" s="57">
        <v>53231</v>
      </c>
      <c r="I23" s="57">
        <v>55788</v>
      </c>
      <c r="J23" s="57">
        <v>69532</v>
      </c>
      <c r="K23" s="57">
        <v>66616</v>
      </c>
      <c r="L23" s="57">
        <v>71017</v>
      </c>
      <c r="M23" s="57">
        <v>72062</v>
      </c>
      <c r="N23" s="57">
        <v>67297</v>
      </c>
      <c r="O23" s="57">
        <v>64853</v>
      </c>
      <c r="P23" s="57">
        <v>61948</v>
      </c>
      <c r="Q23" s="120"/>
    </row>
    <row r="24" spans="1:17" x14ac:dyDescent="0.25">
      <c r="A24" s="16" t="s">
        <v>160</v>
      </c>
      <c r="B24" s="57">
        <v>45475</v>
      </c>
      <c r="C24" s="57">
        <v>46519</v>
      </c>
      <c r="D24" s="57">
        <v>47625</v>
      </c>
      <c r="E24" s="57">
        <v>48167</v>
      </c>
      <c r="F24" s="57">
        <v>52209</v>
      </c>
      <c r="G24" s="57">
        <v>51854</v>
      </c>
      <c r="H24" s="57">
        <v>50164</v>
      </c>
      <c r="I24" s="57">
        <v>51628</v>
      </c>
      <c r="J24" s="57">
        <v>61384</v>
      </c>
      <c r="K24" s="57">
        <v>64909</v>
      </c>
      <c r="L24" s="57">
        <v>68461</v>
      </c>
      <c r="M24" s="57">
        <v>69053</v>
      </c>
      <c r="N24" s="57">
        <v>66458</v>
      </c>
      <c r="O24" s="57">
        <v>64076</v>
      </c>
      <c r="P24" s="57">
        <v>62000</v>
      </c>
      <c r="Q24" s="121"/>
    </row>
    <row r="25" spans="1:17" ht="25.5" x14ac:dyDescent="0.25">
      <c r="A25" s="96" t="s">
        <v>161</v>
      </c>
      <c r="B25" s="70">
        <f t="shared" ref="B25:M25" si="3">+B26+B27+B28</f>
        <v>84656</v>
      </c>
      <c r="C25" s="70">
        <f t="shared" si="3"/>
        <v>87706</v>
      </c>
      <c r="D25" s="70">
        <f t="shared" si="3"/>
        <v>88714</v>
      </c>
      <c r="E25" s="70">
        <f t="shared" si="3"/>
        <v>92760</v>
      </c>
      <c r="F25" s="70">
        <f t="shared" si="3"/>
        <v>101924</v>
      </c>
      <c r="G25" s="70">
        <f t="shared" si="3"/>
        <v>106814</v>
      </c>
      <c r="H25" s="70">
        <f t="shared" si="3"/>
        <v>111366</v>
      </c>
      <c r="I25" s="70">
        <f t="shared" si="3"/>
        <v>112226</v>
      </c>
      <c r="J25" s="70">
        <f t="shared" si="3"/>
        <v>130996</v>
      </c>
      <c r="K25" s="70">
        <f t="shared" si="3"/>
        <v>137351</v>
      </c>
      <c r="L25" s="70">
        <f t="shared" si="3"/>
        <v>152478</v>
      </c>
      <c r="M25" s="70">
        <f t="shared" si="3"/>
        <v>159456</v>
      </c>
      <c r="N25" s="70">
        <v>148091</v>
      </c>
      <c r="O25" s="70">
        <v>142798</v>
      </c>
      <c r="P25" s="70">
        <v>138924</v>
      </c>
      <c r="Q25" s="131"/>
    </row>
    <row r="26" spans="1:17" x14ac:dyDescent="0.25">
      <c r="A26" s="16" t="s">
        <v>162</v>
      </c>
      <c r="B26" s="57">
        <v>40894</v>
      </c>
      <c r="C26" s="57">
        <v>42326</v>
      </c>
      <c r="D26" s="57">
        <v>42943</v>
      </c>
      <c r="E26" s="57">
        <v>45019</v>
      </c>
      <c r="F26" s="57">
        <v>48211</v>
      </c>
      <c r="G26" s="57">
        <v>50311</v>
      </c>
      <c r="H26" s="57">
        <v>50890</v>
      </c>
      <c r="I26" s="57">
        <v>50409</v>
      </c>
      <c r="J26" s="57">
        <v>63942</v>
      </c>
      <c r="K26" s="57">
        <v>61845</v>
      </c>
      <c r="L26" s="57">
        <v>74739</v>
      </c>
      <c r="M26" s="57">
        <v>71501</v>
      </c>
      <c r="N26" s="57">
        <v>67506</v>
      </c>
      <c r="O26" s="57">
        <v>65260</v>
      </c>
      <c r="P26" s="57">
        <v>63136</v>
      </c>
      <c r="Q26" s="121"/>
    </row>
    <row r="27" spans="1:17" x14ac:dyDescent="0.25">
      <c r="A27" s="16" t="s">
        <v>163</v>
      </c>
      <c r="B27" s="57">
        <v>36360</v>
      </c>
      <c r="C27" s="57">
        <v>37659</v>
      </c>
      <c r="D27" s="57">
        <v>37861</v>
      </c>
      <c r="E27" s="57">
        <v>39439</v>
      </c>
      <c r="F27" s="57">
        <v>43284</v>
      </c>
      <c r="G27" s="57">
        <v>44378</v>
      </c>
      <c r="H27" s="57">
        <v>47411</v>
      </c>
      <c r="I27" s="57">
        <v>47429</v>
      </c>
      <c r="J27" s="57">
        <v>51769</v>
      </c>
      <c r="K27" s="57">
        <v>58848</v>
      </c>
      <c r="L27" s="57">
        <v>60521</v>
      </c>
      <c r="M27" s="57">
        <v>69379</v>
      </c>
      <c r="N27" s="57">
        <v>62419</v>
      </c>
      <c r="O27" s="57">
        <v>59538</v>
      </c>
      <c r="P27" s="57">
        <v>57257</v>
      </c>
      <c r="Q27" s="121"/>
    </row>
    <row r="28" spans="1:17" x14ac:dyDescent="0.25">
      <c r="A28" s="16" t="s">
        <v>164</v>
      </c>
      <c r="B28" s="57">
        <v>7402</v>
      </c>
      <c r="C28" s="57">
        <v>7721</v>
      </c>
      <c r="D28" s="57">
        <v>7910</v>
      </c>
      <c r="E28" s="57">
        <v>8302</v>
      </c>
      <c r="F28" s="57">
        <v>10429</v>
      </c>
      <c r="G28" s="57">
        <v>12125</v>
      </c>
      <c r="H28" s="57">
        <v>13065</v>
      </c>
      <c r="I28" s="57">
        <v>14388</v>
      </c>
      <c r="J28" s="57">
        <v>15285</v>
      </c>
      <c r="K28" s="57">
        <v>16658</v>
      </c>
      <c r="L28" s="57">
        <v>17218</v>
      </c>
      <c r="M28" s="57">
        <v>18576</v>
      </c>
      <c r="N28" s="57">
        <v>18166</v>
      </c>
      <c r="O28" s="57">
        <v>18000</v>
      </c>
      <c r="P28" s="57">
        <v>18531</v>
      </c>
      <c r="Q28" s="121"/>
    </row>
    <row r="29" spans="1:17" x14ac:dyDescent="0.25">
      <c r="A29" s="16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121"/>
    </row>
    <row r="30" spans="1:17" x14ac:dyDescent="0.25">
      <c r="A30" s="7" t="s">
        <v>140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71"/>
      <c r="N30" s="71"/>
      <c r="O30" s="71"/>
      <c r="P30" s="71"/>
      <c r="Q30" s="121"/>
    </row>
    <row r="31" spans="1:17" x14ac:dyDescent="0.25">
      <c r="A31" s="96" t="s">
        <v>130</v>
      </c>
      <c r="B31" s="70">
        <f t="shared" ref="B31:M31" si="4">+B32+B36</f>
        <v>67992</v>
      </c>
      <c r="C31" s="70">
        <f t="shared" si="4"/>
        <v>62828</v>
      </c>
      <c r="D31" s="70">
        <f t="shared" si="4"/>
        <v>62133</v>
      </c>
      <c r="E31" s="70">
        <f t="shared" si="4"/>
        <v>63412</v>
      </c>
      <c r="F31" s="70">
        <f t="shared" si="4"/>
        <v>64640</v>
      </c>
      <c r="G31" s="70">
        <f t="shared" si="4"/>
        <v>65683</v>
      </c>
      <c r="H31" s="70">
        <f t="shared" si="4"/>
        <v>60564</v>
      </c>
      <c r="I31" s="70">
        <f t="shared" si="4"/>
        <v>57634</v>
      </c>
      <c r="J31" s="70">
        <f t="shared" si="4"/>
        <v>11585</v>
      </c>
      <c r="K31" s="70">
        <f t="shared" si="4"/>
        <v>29223</v>
      </c>
      <c r="L31" s="70">
        <f t="shared" si="4"/>
        <v>13404</v>
      </c>
      <c r="M31" s="70">
        <f t="shared" si="4"/>
        <v>28085</v>
      </c>
      <c r="N31" s="70">
        <v>34997</v>
      </c>
      <c r="O31" s="70">
        <v>38152</v>
      </c>
      <c r="P31" s="70">
        <v>35819</v>
      </c>
      <c r="Q31" s="121"/>
    </row>
    <row r="32" spans="1:17" x14ac:dyDescent="0.25">
      <c r="A32" s="97" t="s">
        <v>157</v>
      </c>
      <c r="B32" s="70">
        <f t="shared" ref="B32:M32" si="5">+B33+B34+B35</f>
        <v>48923</v>
      </c>
      <c r="C32" s="70">
        <f t="shared" si="5"/>
        <v>46745</v>
      </c>
      <c r="D32" s="70">
        <f t="shared" si="5"/>
        <v>45488</v>
      </c>
      <c r="E32" s="70">
        <f t="shared" si="5"/>
        <v>45515</v>
      </c>
      <c r="F32" s="70">
        <f t="shared" si="5"/>
        <v>47600</v>
      </c>
      <c r="G32" s="70">
        <f t="shared" si="5"/>
        <v>45889</v>
      </c>
      <c r="H32" s="70">
        <f t="shared" si="5"/>
        <v>42491</v>
      </c>
      <c r="I32" s="70">
        <f t="shared" si="5"/>
        <v>39861</v>
      </c>
      <c r="J32" s="70">
        <f t="shared" si="5"/>
        <v>7876</v>
      </c>
      <c r="K32" s="70">
        <f t="shared" si="5"/>
        <v>20179</v>
      </c>
      <c r="L32" s="70">
        <f t="shared" si="5"/>
        <v>9008</v>
      </c>
      <c r="M32" s="70">
        <f t="shared" si="5"/>
        <v>17106</v>
      </c>
      <c r="N32" s="70">
        <v>21254</v>
      </c>
      <c r="O32" s="70">
        <v>24428</v>
      </c>
      <c r="P32" s="70">
        <v>23095</v>
      </c>
      <c r="Q32" s="131"/>
    </row>
    <row r="33" spans="1:17" x14ac:dyDescent="0.25">
      <c r="A33" s="16" t="s">
        <v>158</v>
      </c>
      <c r="B33" s="57">
        <v>23064</v>
      </c>
      <c r="C33" s="57">
        <v>22805</v>
      </c>
      <c r="D33" s="57">
        <v>22553</v>
      </c>
      <c r="E33" s="57">
        <v>20830</v>
      </c>
      <c r="F33" s="57">
        <v>21423</v>
      </c>
      <c r="G33" s="57">
        <v>20194</v>
      </c>
      <c r="H33" s="57">
        <v>19410</v>
      </c>
      <c r="I33" s="57">
        <v>17834</v>
      </c>
      <c r="J33" s="57">
        <v>3721</v>
      </c>
      <c r="K33" s="57">
        <v>7000</v>
      </c>
      <c r="L33" s="57">
        <v>4073</v>
      </c>
      <c r="M33" s="57">
        <v>6086</v>
      </c>
      <c r="N33" s="57">
        <v>7795</v>
      </c>
      <c r="O33" s="57">
        <v>10531</v>
      </c>
      <c r="P33" s="57">
        <v>10827</v>
      </c>
      <c r="Q33" s="131"/>
    </row>
    <row r="34" spans="1:17" x14ac:dyDescent="0.25">
      <c r="A34" s="16" t="s">
        <v>159</v>
      </c>
      <c r="B34" s="57">
        <v>16160</v>
      </c>
      <c r="C34" s="57">
        <v>15224</v>
      </c>
      <c r="D34" s="57">
        <v>14686</v>
      </c>
      <c r="E34" s="57">
        <v>16060</v>
      </c>
      <c r="F34" s="57">
        <v>16911</v>
      </c>
      <c r="G34" s="57">
        <v>16097</v>
      </c>
      <c r="H34" s="57">
        <v>14821</v>
      </c>
      <c r="I34" s="57">
        <v>14198</v>
      </c>
      <c r="J34" s="57">
        <v>2553</v>
      </c>
      <c r="K34" s="57">
        <v>8113</v>
      </c>
      <c r="L34" s="57">
        <v>2906</v>
      </c>
      <c r="M34" s="57">
        <v>6729</v>
      </c>
      <c r="N34" s="57">
        <v>7281</v>
      </c>
      <c r="O34" s="57">
        <v>8487</v>
      </c>
      <c r="P34" s="57">
        <v>7460</v>
      </c>
    </row>
    <row r="35" spans="1:17" x14ac:dyDescent="0.25">
      <c r="A35" s="16" t="s">
        <v>160</v>
      </c>
      <c r="B35" s="57">
        <v>9699</v>
      </c>
      <c r="C35" s="57">
        <v>8716</v>
      </c>
      <c r="D35" s="57">
        <v>8249</v>
      </c>
      <c r="E35" s="57">
        <v>8625</v>
      </c>
      <c r="F35" s="57">
        <v>9266</v>
      </c>
      <c r="G35" s="57">
        <v>9598</v>
      </c>
      <c r="H35" s="57">
        <v>8260</v>
      </c>
      <c r="I35" s="57">
        <v>7829</v>
      </c>
      <c r="J35" s="57">
        <v>1602</v>
      </c>
      <c r="K35" s="57">
        <v>5066</v>
      </c>
      <c r="L35" s="57">
        <v>2029</v>
      </c>
      <c r="M35" s="57">
        <v>4291</v>
      </c>
      <c r="N35" s="57">
        <v>6178</v>
      </c>
      <c r="O35" s="57">
        <v>5410</v>
      </c>
      <c r="P35" s="57">
        <v>4808</v>
      </c>
      <c r="Q35" s="121"/>
    </row>
    <row r="36" spans="1:17" ht="25.5" x14ac:dyDescent="0.25">
      <c r="A36" s="97" t="s">
        <v>161</v>
      </c>
      <c r="B36" s="70">
        <f t="shared" ref="B36:M36" si="6">+B37+B38+B39</f>
        <v>19069</v>
      </c>
      <c r="C36" s="70">
        <f t="shared" si="6"/>
        <v>16083</v>
      </c>
      <c r="D36" s="70">
        <f t="shared" si="6"/>
        <v>16645</v>
      </c>
      <c r="E36" s="70">
        <f t="shared" si="6"/>
        <v>17897</v>
      </c>
      <c r="F36" s="70">
        <f t="shared" si="6"/>
        <v>17040</v>
      </c>
      <c r="G36" s="70">
        <f t="shared" si="6"/>
        <v>19794</v>
      </c>
      <c r="H36" s="70">
        <f t="shared" si="6"/>
        <v>18073</v>
      </c>
      <c r="I36" s="70">
        <f t="shared" si="6"/>
        <v>17773</v>
      </c>
      <c r="J36" s="70">
        <f t="shared" si="6"/>
        <v>3709</v>
      </c>
      <c r="K36" s="70">
        <f t="shared" si="6"/>
        <v>9044</v>
      </c>
      <c r="L36" s="70">
        <f t="shared" si="6"/>
        <v>4396</v>
      </c>
      <c r="M36" s="70">
        <f t="shared" si="6"/>
        <v>10979</v>
      </c>
      <c r="N36" s="70">
        <v>13743</v>
      </c>
      <c r="O36" s="70">
        <v>13724</v>
      </c>
      <c r="P36" s="70">
        <v>12724</v>
      </c>
      <c r="Q36" s="121"/>
    </row>
    <row r="37" spans="1:17" x14ac:dyDescent="0.25">
      <c r="A37" s="16" t="s">
        <v>162</v>
      </c>
      <c r="B37" s="57">
        <v>13108</v>
      </c>
      <c r="C37" s="57">
        <v>11234</v>
      </c>
      <c r="D37" s="57">
        <v>11743</v>
      </c>
      <c r="E37" s="57">
        <v>12310</v>
      </c>
      <c r="F37" s="57">
        <v>12488</v>
      </c>
      <c r="G37" s="57">
        <v>13636</v>
      </c>
      <c r="H37" s="57">
        <v>12883</v>
      </c>
      <c r="I37" s="57">
        <v>12586</v>
      </c>
      <c r="J37" s="57">
        <v>2582</v>
      </c>
      <c r="K37" s="57">
        <v>6024</v>
      </c>
      <c r="L37" s="57">
        <v>3267</v>
      </c>
      <c r="M37" s="57">
        <v>6948</v>
      </c>
      <c r="N37" s="57">
        <v>9071</v>
      </c>
      <c r="O37" s="57">
        <v>9482</v>
      </c>
      <c r="P37" s="57">
        <v>8864</v>
      </c>
      <c r="Q37" s="131"/>
    </row>
    <row r="38" spans="1:17" x14ac:dyDescent="0.25">
      <c r="A38" s="16" t="s">
        <v>163</v>
      </c>
      <c r="B38" s="57">
        <v>5500</v>
      </c>
      <c r="C38" s="57">
        <v>4411</v>
      </c>
      <c r="D38" s="57">
        <v>4511</v>
      </c>
      <c r="E38" s="57">
        <v>4946</v>
      </c>
      <c r="F38" s="57">
        <v>4126</v>
      </c>
      <c r="G38" s="57">
        <v>5486</v>
      </c>
      <c r="H38" s="57">
        <v>4187</v>
      </c>
      <c r="I38" s="57">
        <v>4558</v>
      </c>
      <c r="J38" s="57">
        <v>948</v>
      </c>
      <c r="K38" s="57">
        <v>2794</v>
      </c>
      <c r="L38" s="57">
        <v>994</v>
      </c>
      <c r="M38" s="57">
        <v>3657</v>
      </c>
      <c r="N38" s="57">
        <v>4238</v>
      </c>
      <c r="O38" s="57">
        <v>3882</v>
      </c>
      <c r="P38" s="57">
        <v>3349</v>
      </c>
      <c r="Q38" s="121"/>
    </row>
    <row r="39" spans="1:17" ht="15.75" thickBot="1" x14ac:dyDescent="0.3">
      <c r="A39" s="17" t="s">
        <v>164</v>
      </c>
      <c r="B39" s="72">
        <v>461</v>
      </c>
      <c r="C39" s="72">
        <v>438</v>
      </c>
      <c r="D39" s="72">
        <v>391</v>
      </c>
      <c r="E39" s="72">
        <v>641</v>
      </c>
      <c r="F39" s="72">
        <v>426</v>
      </c>
      <c r="G39" s="72">
        <v>672</v>
      </c>
      <c r="H39" s="72">
        <v>1003</v>
      </c>
      <c r="I39" s="72">
        <v>629</v>
      </c>
      <c r="J39" s="72">
        <v>179</v>
      </c>
      <c r="K39" s="72">
        <v>226</v>
      </c>
      <c r="L39" s="72">
        <v>135</v>
      </c>
      <c r="M39" s="72">
        <v>374</v>
      </c>
      <c r="N39" s="73">
        <v>434</v>
      </c>
      <c r="O39" s="73">
        <v>360</v>
      </c>
      <c r="P39" s="73">
        <v>511</v>
      </c>
      <c r="Q39" s="121"/>
    </row>
    <row r="40" spans="1:17" x14ac:dyDescent="0.25">
      <c r="A40" s="218" t="s">
        <v>165</v>
      </c>
      <c r="B40" s="218"/>
      <c r="C40" s="218"/>
      <c r="D40" s="218"/>
      <c r="E40" s="218"/>
      <c r="F40" s="218"/>
      <c r="G40" s="218"/>
      <c r="H40" s="15"/>
      <c r="I40" s="15"/>
      <c r="J40" s="15"/>
      <c r="K40" s="15"/>
      <c r="L40" s="15"/>
      <c r="M40" s="4"/>
      <c r="N40" s="4"/>
      <c r="O40" s="4"/>
      <c r="P40" s="4"/>
      <c r="Q40" s="121"/>
    </row>
    <row r="41" spans="1:17" x14ac:dyDescent="0.25">
      <c r="Q41" s="120"/>
    </row>
    <row r="42" spans="1:17" x14ac:dyDescent="0.25">
      <c r="Q42" s="121"/>
    </row>
    <row r="43" spans="1:17" x14ac:dyDescent="0.25">
      <c r="Q43" s="121"/>
    </row>
    <row r="44" spans="1:17" x14ac:dyDescent="0.25">
      <c r="Q44" s="121"/>
    </row>
  </sheetData>
  <mergeCells count="1">
    <mergeCell ref="A40:G40"/>
  </mergeCells>
  <hyperlinks>
    <hyperlink ref="Q2" location="Contenido!A1" display="Contenido" xr:uid="{060E0204-F450-4CC0-BD55-563790B80DE5}"/>
  </hyperlinks>
  <pageMargins left="0.7" right="0.7" top="0.75" bottom="0.75" header="0.3" footer="0.3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CF77E-2264-443A-85D5-4D48D33DA868}">
  <sheetPr>
    <tabColor rgb="FFF2DAB1"/>
    <pageSetUpPr fitToPage="1"/>
  </sheetPr>
  <dimension ref="A1:Q44"/>
  <sheetViews>
    <sheetView showGridLines="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Q2" sqref="Q2"/>
    </sheetView>
  </sheetViews>
  <sheetFormatPr baseColWidth="10" defaultColWidth="11.42578125" defaultRowHeight="15" x14ac:dyDescent="0.25"/>
  <cols>
    <col min="1" max="1" width="18.7109375" customWidth="1"/>
    <col min="2" max="16" width="8.28515625" customWidth="1"/>
    <col min="17" max="17" width="14" style="119" customWidth="1"/>
  </cols>
  <sheetData>
    <row r="1" spans="1:17" x14ac:dyDescent="0.25">
      <c r="A1" s="196" t="s">
        <v>166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</row>
    <row r="2" spans="1:17" x14ac:dyDescent="0.25">
      <c r="A2" s="196" t="s">
        <v>155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14" t="s">
        <v>0</v>
      </c>
    </row>
    <row r="3" spans="1:17" x14ac:dyDescent="0.25">
      <c r="A3" s="196" t="s">
        <v>127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</row>
    <row r="4" spans="1:17" x14ac:dyDescent="0.25">
      <c r="A4" s="196" t="s">
        <v>112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</row>
    <row r="5" spans="1:17" x14ac:dyDescent="0.25">
      <c r="A5" s="196" t="s">
        <v>156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20"/>
    </row>
    <row r="6" spans="1:17" x14ac:dyDescent="0.25">
      <c r="A6" s="12" t="s">
        <v>124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0"/>
    </row>
    <row r="7" spans="1:17" ht="18" customHeight="1" x14ac:dyDescent="0.25">
      <c r="A7" s="30" t="s">
        <v>128</v>
      </c>
      <c r="B7" s="31">
        <v>2010</v>
      </c>
      <c r="C7" s="31">
        <v>2011</v>
      </c>
      <c r="D7" s="31">
        <v>2012</v>
      </c>
      <c r="E7" s="31">
        <v>2013</v>
      </c>
      <c r="F7" s="31">
        <v>2014</v>
      </c>
      <c r="G7" s="31">
        <v>2015</v>
      </c>
      <c r="H7" s="31">
        <v>2016</v>
      </c>
      <c r="I7" s="31">
        <v>2017</v>
      </c>
      <c r="J7" s="31">
        <v>2018</v>
      </c>
      <c r="K7" s="31">
        <v>2019</v>
      </c>
      <c r="L7" s="31">
        <v>2020</v>
      </c>
      <c r="M7" s="65">
        <v>2021</v>
      </c>
      <c r="N7" s="65">
        <v>2022</v>
      </c>
      <c r="O7" s="65">
        <v>2023</v>
      </c>
      <c r="P7" s="65">
        <v>2024</v>
      </c>
      <c r="Q7" s="120"/>
    </row>
    <row r="8" spans="1:17" ht="4.1500000000000004" customHeight="1" x14ac:dyDescent="0.25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20"/>
      <c r="N8" s="20"/>
      <c r="O8" s="20"/>
      <c r="P8" s="20"/>
    </row>
    <row r="9" spans="1:17" x14ac:dyDescent="0.25">
      <c r="A9" s="7" t="s">
        <v>139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9"/>
      <c r="N9" s="39"/>
      <c r="O9" s="39"/>
      <c r="P9" s="39"/>
      <c r="Q9" s="120"/>
    </row>
    <row r="10" spans="1:17" x14ac:dyDescent="0.25">
      <c r="A10" s="96" t="s">
        <v>130</v>
      </c>
      <c r="B10" s="74">
        <v>78.1535663679565</v>
      </c>
      <c r="C10" s="74">
        <v>79.945609151962415</v>
      </c>
      <c r="D10" s="74">
        <v>80.38254247402304</v>
      </c>
      <c r="E10" s="74">
        <v>80.416729718628687</v>
      </c>
      <c r="F10" s="74">
        <v>80.745515528098323</v>
      </c>
      <c r="G10" s="74">
        <v>80.484188695727099</v>
      </c>
      <c r="H10" s="74">
        <v>82.000552786668919</v>
      </c>
      <c r="I10" s="74">
        <v>83.022258357194204</v>
      </c>
      <c r="J10" s="74">
        <v>96.704959483942901</v>
      </c>
      <c r="K10" s="74">
        <v>91.98473910563041</v>
      </c>
      <c r="L10" s="74">
        <v>96.49487986778658</v>
      </c>
      <c r="M10" s="74">
        <v>92.9870603335048</v>
      </c>
      <c r="N10" s="74">
        <v>90.975898426319631</v>
      </c>
      <c r="O10" s="74">
        <v>89.862897226060156</v>
      </c>
      <c r="P10" s="74">
        <v>90.327789614099899</v>
      </c>
      <c r="Q10" s="120"/>
    </row>
    <row r="11" spans="1:17" x14ac:dyDescent="0.25">
      <c r="A11" s="97" t="s">
        <v>157</v>
      </c>
      <c r="B11" s="74">
        <v>76.422877851779745</v>
      </c>
      <c r="C11" s="74">
        <v>77.687244330521864</v>
      </c>
      <c r="D11" s="74">
        <v>78.478832724588869</v>
      </c>
      <c r="E11" s="74">
        <v>78.64649307999062</v>
      </c>
      <c r="F11" s="74">
        <v>78.039215686274517</v>
      </c>
      <c r="G11" s="74">
        <v>78.14341168345598</v>
      </c>
      <c r="H11" s="74">
        <v>79.476714419575146</v>
      </c>
      <c r="I11" s="74">
        <v>80.97045386190797</v>
      </c>
      <c r="J11" s="74">
        <v>96.368565684882242</v>
      </c>
      <c r="K11" s="74">
        <v>90.751935177843876</v>
      </c>
      <c r="L11" s="74">
        <v>96.005994555241244</v>
      </c>
      <c r="M11" s="74">
        <v>92.563869604719201</v>
      </c>
      <c r="N11" s="74">
        <v>90.594867755539127</v>
      </c>
      <c r="O11" s="74">
        <v>88.888181297136981</v>
      </c>
      <c r="P11" s="74">
        <v>89.438954458777857</v>
      </c>
      <c r="Q11" s="120"/>
    </row>
    <row r="12" spans="1:17" x14ac:dyDescent="0.25">
      <c r="A12" s="16" t="s">
        <v>158</v>
      </c>
      <c r="B12" s="75">
        <v>72.850870481324975</v>
      </c>
      <c r="C12" s="75">
        <v>73.37295378651659</v>
      </c>
      <c r="D12" s="75">
        <v>74.395159001373727</v>
      </c>
      <c r="E12" s="75">
        <v>75.451663465051325</v>
      </c>
      <c r="F12" s="75">
        <v>74.01666484736019</v>
      </c>
      <c r="G12" s="75">
        <v>74.711348210484132</v>
      </c>
      <c r="H12" s="75">
        <v>75.906755045803237</v>
      </c>
      <c r="I12" s="75">
        <v>77.714742708619696</v>
      </c>
      <c r="J12" s="75">
        <v>95.45182305990491</v>
      </c>
      <c r="K12" s="75">
        <v>90.475283360320034</v>
      </c>
      <c r="L12" s="75">
        <v>94.979352850539286</v>
      </c>
      <c r="M12" s="75">
        <v>92.18782090778393</v>
      </c>
      <c r="N12" s="75">
        <v>90.103974913989006</v>
      </c>
      <c r="O12" s="75">
        <v>86.325507713083667</v>
      </c>
      <c r="P12" s="75">
        <v>86.870793670041834</v>
      </c>
      <c r="Q12" s="120"/>
    </row>
    <row r="13" spans="1:17" x14ac:dyDescent="0.25">
      <c r="A13" s="16" t="s">
        <v>159</v>
      </c>
      <c r="B13" s="75">
        <v>76.01484230055658</v>
      </c>
      <c r="C13" s="75">
        <v>77.813401731324134</v>
      </c>
      <c r="D13" s="75">
        <v>78.213591656900419</v>
      </c>
      <c r="E13" s="75">
        <v>77.540032165582829</v>
      </c>
      <c r="F13" s="75">
        <v>76.77889764644496</v>
      </c>
      <c r="G13" s="75">
        <v>76.551734184037642</v>
      </c>
      <c r="H13" s="75">
        <v>78.221066243460882</v>
      </c>
      <c r="I13" s="75">
        <v>79.713085474237701</v>
      </c>
      <c r="J13" s="75">
        <v>96.458347783866273</v>
      </c>
      <c r="K13" s="75">
        <v>89.143438290355817</v>
      </c>
      <c r="L13" s="75">
        <v>96.06888248582986</v>
      </c>
      <c r="M13" s="75">
        <v>91.459684481730136</v>
      </c>
      <c r="N13" s="75">
        <v>90.237067231623271</v>
      </c>
      <c r="O13" s="75">
        <v>88.427870193618759</v>
      </c>
      <c r="P13" s="75">
        <v>89.251959428307984</v>
      </c>
      <c r="Q13" s="120"/>
    </row>
    <row r="14" spans="1:17" x14ac:dyDescent="0.25">
      <c r="A14" s="16" t="s">
        <v>160</v>
      </c>
      <c r="B14" s="75">
        <v>82.421067894298034</v>
      </c>
      <c r="C14" s="75">
        <v>84.220150267040822</v>
      </c>
      <c r="D14" s="75">
        <v>85.236424812972047</v>
      </c>
      <c r="E14" s="75">
        <v>84.813001831243838</v>
      </c>
      <c r="F14" s="75">
        <v>84.927206181374544</v>
      </c>
      <c r="G14" s="75">
        <v>84.38130573455706</v>
      </c>
      <c r="H14" s="75">
        <v>85.861974531014653</v>
      </c>
      <c r="I14" s="75">
        <v>86.832500798896689</v>
      </c>
      <c r="J14" s="75">
        <v>97.456577652176676</v>
      </c>
      <c r="K14" s="75">
        <v>92.760271525544837</v>
      </c>
      <c r="L14" s="75">
        <v>97.121577528727471</v>
      </c>
      <c r="M14" s="75">
        <v>94.149487347294937</v>
      </c>
      <c r="N14" s="75">
        <v>91.494575692494081</v>
      </c>
      <c r="O14" s="75">
        <v>92.214258987421928</v>
      </c>
      <c r="P14" s="75">
        <v>92.803257094958695</v>
      </c>
      <c r="Q14" s="120"/>
    </row>
    <row r="15" spans="1:17" ht="25.5" x14ac:dyDescent="0.25">
      <c r="A15" s="97" t="s">
        <v>161</v>
      </c>
      <c r="B15" s="74">
        <v>81.615811038804537</v>
      </c>
      <c r="C15" s="74">
        <v>84.504138203470504</v>
      </c>
      <c r="D15" s="74">
        <v>84.201634411868</v>
      </c>
      <c r="E15" s="74">
        <v>83.826599311385635</v>
      </c>
      <c r="F15" s="74">
        <v>85.676339060556145</v>
      </c>
      <c r="G15" s="74">
        <v>84.365916845696958</v>
      </c>
      <c r="H15" s="74">
        <v>86.03743848453712</v>
      </c>
      <c r="I15" s="74">
        <v>86.328356371972092</v>
      </c>
      <c r="J15" s="74">
        <v>97.246575850933525</v>
      </c>
      <c r="K15" s="74">
        <v>93.822193380921476</v>
      </c>
      <c r="L15" s="74">
        <v>97.197751061361345</v>
      </c>
      <c r="M15" s="74">
        <v>93.558248012438767</v>
      </c>
      <c r="N15" s="74">
        <v>91.507964951740675</v>
      </c>
      <c r="O15" s="74">
        <v>91.231903502383048</v>
      </c>
      <c r="P15" s="74">
        <v>91.609516775691063</v>
      </c>
      <c r="Q15" s="120"/>
    </row>
    <row r="16" spans="1:17" x14ac:dyDescent="0.25">
      <c r="A16" s="16" t="s">
        <v>162</v>
      </c>
      <c r="B16" s="75">
        <v>75.726824932409912</v>
      </c>
      <c r="C16" s="75">
        <v>79.025392083644505</v>
      </c>
      <c r="D16" s="75">
        <v>78.526496726767363</v>
      </c>
      <c r="E16" s="75">
        <v>78.527446841912479</v>
      </c>
      <c r="F16" s="75">
        <v>79.426349692746186</v>
      </c>
      <c r="G16" s="75">
        <v>78.676091137973643</v>
      </c>
      <c r="H16" s="75">
        <v>79.798660875292043</v>
      </c>
      <c r="I16" s="75">
        <v>80.020636558457028</v>
      </c>
      <c r="J16" s="75">
        <v>96.118694005171065</v>
      </c>
      <c r="K16" s="75">
        <v>91.124077266498688</v>
      </c>
      <c r="L16" s="75">
        <v>95.811860626105684</v>
      </c>
      <c r="M16" s="75">
        <v>91.143290545449901</v>
      </c>
      <c r="N16" s="75">
        <v>88.15440667563368</v>
      </c>
      <c r="O16" s="75">
        <v>87.313692435310813</v>
      </c>
      <c r="P16" s="75">
        <v>87.688888888888897</v>
      </c>
      <c r="Q16" s="120"/>
    </row>
    <row r="17" spans="1:17" x14ac:dyDescent="0.25">
      <c r="A17" s="16" t="s">
        <v>163</v>
      </c>
      <c r="B17" s="75">
        <v>86.860965121834681</v>
      </c>
      <c r="C17" s="75">
        <v>89.51509389113383</v>
      </c>
      <c r="D17" s="75">
        <v>89.353818559426031</v>
      </c>
      <c r="E17" s="75">
        <v>88.856595696744407</v>
      </c>
      <c r="F17" s="75">
        <v>91.297194684665683</v>
      </c>
      <c r="G17" s="75">
        <v>88.998074763356328</v>
      </c>
      <c r="H17" s="75">
        <v>91.885344393193535</v>
      </c>
      <c r="I17" s="75">
        <v>91.232423490488003</v>
      </c>
      <c r="J17" s="75">
        <v>98.20171861069484</v>
      </c>
      <c r="K17" s="75">
        <v>95.46737613964504</v>
      </c>
      <c r="L17" s="75">
        <v>98.384133951068847</v>
      </c>
      <c r="M17" s="75">
        <v>94.992880223451451</v>
      </c>
      <c r="N17" s="75">
        <v>93.642078101324685</v>
      </c>
      <c r="O17" s="75">
        <v>93.878902554399247</v>
      </c>
      <c r="P17" s="75">
        <v>94.474144474144467</v>
      </c>
      <c r="Q17" s="120"/>
    </row>
    <row r="18" spans="1:17" x14ac:dyDescent="0.25">
      <c r="A18" s="16" t="s">
        <v>164</v>
      </c>
      <c r="B18" s="75">
        <v>94.137097799821959</v>
      </c>
      <c r="C18" s="75">
        <v>94.631695060669202</v>
      </c>
      <c r="D18" s="75">
        <v>95.289724129622925</v>
      </c>
      <c r="E18" s="75">
        <v>92.832382869283236</v>
      </c>
      <c r="F18" s="75">
        <v>96.075541225241821</v>
      </c>
      <c r="G18" s="75">
        <v>94.748769242791269</v>
      </c>
      <c r="H18" s="75">
        <v>92.870344043218651</v>
      </c>
      <c r="I18" s="75">
        <v>95.81141373110475</v>
      </c>
      <c r="J18" s="75">
        <v>98.84247284014485</v>
      </c>
      <c r="K18" s="75">
        <v>98.661454631603888</v>
      </c>
      <c r="L18" s="75">
        <v>99.222036535469371</v>
      </c>
      <c r="M18" s="75">
        <v>98.026385224274406</v>
      </c>
      <c r="N18" s="75">
        <v>97.666666666666671</v>
      </c>
      <c r="O18" s="75">
        <v>98.039215686274503</v>
      </c>
      <c r="P18" s="75">
        <v>97.316458355214792</v>
      </c>
      <c r="Q18" s="120"/>
    </row>
    <row r="19" spans="1:17" x14ac:dyDescent="0.25">
      <c r="A19" s="16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120"/>
    </row>
    <row r="20" spans="1:17" x14ac:dyDescent="0.25">
      <c r="A20" s="7" t="s">
        <v>140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121"/>
    </row>
    <row r="21" spans="1:17" x14ac:dyDescent="0.25">
      <c r="A21" s="96" t="s">
        <v>130</v>
      </c>
      <c r="B21" s="74">
        <v>21.846433632043492</v>
      </c>
      <c r="C21" s="74">
        <v>20.054390848037588</v>
      </c>
      <c r="D21" s="74">
        <v>19.61745752597696</v>
      </c>
      <c r="E21" s="74">
        <v>19.583270281371309</v>
      </c>
      <c r="F21" s="74">
        <v>19.254484471901677</v>
      </c>
      <c r="G21" s="74">
        <v>19.515811304272901</v>
      </c>
      <c r="H21" s="74">
        <v>17.999447213331074</v>
      </c>
      <c r="I21" s="74">
        <v>16.977741642805803</v>
      </c>
      <c r="J21" s="74">
        <v>3.2950405160571008</v>
      </c>
      <c r="K21" s="74">
        <v>8.0152608943695967</v>
      </c>
      <c r="L21" s="74">
        <v>3.505120132213424</v>
      </c>
      <c r="M21" s="74">
        <v>7.0129396664952033</v>
      </c>
      <c r="N21" s="74">
        <v>9.0241015736803689</v>
      </c>
      <c r="O21" s="74">
        <v>10.137102773939844</v>
      </c>
      <c r="P21" s="74">
        <v>9.6722103859001063</v>
      </c>
      <c r="Q21" s="121"/>
    </row>
    <row r="22" spans="1:17" x14ac:dyDescent="0.25">
      <c r="A22" s="97" t="s">
        <v>157</v>
      </c>
      <c r="B22" s="74">
        <v>23.577122148220258</v>
      </c>
      <c r="C22" s="74">
        <v>22.312755669478136</v>
      </c>
      <c r="D22" s="74">
        <v>21.521167275411138</v>
      </c>
      <c r="E22" s="74">
        <v>21.353506920009384</v>
      </c>
      <c r="F22" s="74">
        <v>21.96078431372549</v>
      </c>
      <c r="G22" s="74">
        <v>21.85658831654402</v>
      </c>
      <c r="H22" s="74">
        <v>20.523285580424851</v>
      </c>
      <c r="I22" s="74">
        <v>19.029546138092034</v>
      </c>
      <c r="J22" s="74">
        <v>3.631434315117759</v>
      </c>
      <c r="K22" s="74">
        <v>9.2480648221561257</v>
      </c>
      <c r="L22" s="74">
        <v>3.9940054447587547</v>
      </c>
      <c r="M22" s="74">
        <v>7.4361303952808004</v>
      </c>
      <c r="N22" s="74">
        <v>9.4051322444608658</v>
      </c>
      <c r="O22" s="74">
        <v>11.111818702863017</v>
      </c>
      <c r="P22" s="74">
        <v>10.561045541222146</v>
      </c>
      <c r="Q22" s="121"/>
    </row>
    <row r="23" spans="1:17" x14ac:dyDescent="0.25">
      <c r="A23" s="16" t="s">
        <v>158</v>
      </c>
      <c r="B23" s="75">
        <v>27.149129518675032</v>
      </c>
      <c r="C23" s="75">
        <v>26.627046213483407</v>
      </c>
      <c r="D23" s="75">
        <v>25.604840998626266</v>
      </c>
      <c r="E23" s="75">
        <v>24.548336534948675</v>
      </c>
      <c r="F23" s="75">
        <v>25.983335152639814</v>
      </c>
      <c r="G23" s="75">
        <v>25.288651789515864</v>
      </c>
      <c r="H23" s="75">
        <v>24.09324495419677</v>
      </c>
      <c r="I23" s="75">
        <v>22.285257291380301</v>
      </c>
      <c r="J23" s="75">
        <v>4.5481769400950949</v>
      </c>
      <c r="K23" s="75">
        <v>9.5247166396799692</v>
      </c>
      <c r="L23" s="75">
        <v>5.020647149460709</v>
      </c>
      <c r="M23" s="75">
        <v>7.812179092216061</v>
      </c>
      <c r="N23" s="75">
        <v>9.8960250860109937</v>
      </c>
      <c r="O23" s="75">
        <v>13.674492286916326</v>
      </c>
      <c r="P23" s="75">
        <v>13.129206329958166</v>
      </c>
      <c r="Q23" s="120"/>
    </row>
    <row r="24" spans="1:17" x14ac:dyDescent="0.25">
      <c r="A24" s="16" t="s">
        <v>159</v>
      </c>
      <c r="B24" s="75">
        <v>23.985157699443413</v>
      </c>
      <c r="C24" s="75">
        <v>22.186598268675858</v>
      </c>
      <c r="D24" s="75">
        <v>21.786408343099588</v>
      </c>
      <c r="E24" s="75">
        <v>22.459967834417174</v>
      </c>
      <c r="F24" s="75">
        <v>23.221102353555047</v>
      </c>
      <c r="G24" s="75">
        <v>23.448265815962362</v>
      </c>
      <c r="H24" s="75">
        <v>21.778933756539118</v>
      </c>
      <c r="I24" s="75">
        <v>20.286914525762295</v>
      </c>
      <c r="J24" s="75">
        <v>3.5416522161337309</v>
      </c>
      <c r="K24" s="75">
        <v>10.856561709644181</v>
      </c>
      <c r="L24" s="75">
        <v>3.93111751417015</v>
      </c>
      <c r="M24" s="75">
        <v>8.5403155182698534</v>
      </c>
      <c r="N24" s="75">
        <v>9.762932768376734</v>
      </c>
      <c r="O24" s="75">
        <v>11.572129806381239</v>
      </c>
      <c r="P24" s="75">
        <v>10.748040571692025</v>
      </c>
      <c r="Q24" s="121"/>
    </row>
    <row r="25" spans="1:17" x14ac:dyDescent="0.25">
      <c r="A25" s="16" t="s">
        <v>160</v>
      </c>
      <c r="B25" s="75">
        <v>17.578932105701959</v>
      </c>
      <c r="C25" s="75">
        <v>15.779849732959175</v>
      </c>
      <c r="D25" s="75">
        <v>14.763575187027955</v>
      </c>
      <c r="E25" s="75">
        <v>15.186998168756164</v>
      </c>
      <c r="F25" s="75">
        <v>15.072793818625458</v>
      </c>
      <c r="G25" s="75">
        <v>15.618694265442947</v>
      </c>
      <c r="H25" s="75">
        <v>14.138025468985349</v>
      </c>
      <c r="I25" s="75">
        <v>13.16749920110332</v>
      </c>
      <c r="J25" s="75">
        <v>2.5434223478233258</v>
      </c>
      <c r="K25" s="75">
        <v>7.2397284744551618</v>
      </c>
      <c r="L25" s="75">
        <v>2.878422471272521</v>
      </c>
      <c r="M25" s="75">
        <v>5.8505126527050608</v>
      </c>
      <c r="N25" s="75">
        <v>8.505424307505919</v>
      </c>
      <c r="O25" s="75">
        <v>7.7857410125780735</v>
      </c>
      <c r="P25" s="75">
        <v>7.1967429050413116</v>
      </c>
      <c r="Q25" s="121"/>
    </row>
    <row r="26" spans="1:17" ht="25.5" x14ac:dyDescent="0.25">
      <c r="A26" s="97" t="s">
        <v>161</v>
      </c>
      <c r="B26" s="74">
        <v>18.38418896119547</v>
      </c>
      <c r="C26" s="74">
        <v>15.495861796529498</v>
      </c>
      <c r="D26" s="74">
        <v>15.798365588132004</v>
      </c>
      <c r="E26" s="74">
        <v>16.173400688614368</v>
      </c>
      <c r="F26" s="74">
        <v>14.323660939443867</v>
      </c>
      <c r="G26" s="74">
        <v>15.634083154303047</v>
      </c>
      <c r="H26" s="74">
        <v>13.962561515462882</v>
      </c>
      <c r="I26" s="74">
        <v>13.671643628027908</v>
      </c>
      <c r="J26" s="74">
        <v>2.7534241490664786</v>
      </c>
      <c r="K26" s="74">
        <v>6.1778066190785204</v>
      </c>
      <c r="L26" s="74">
        <v>2.8022489386386527</v>
      </c>
      <c r="M26" s="74">
        <v>6.4417519875612408</v>
      </c>
      <c r="N26" s="74">
        <v>8.4920350482593285</v>
      </c>
      <c r="O26" s="74">
        <v>8.7680964976169484</v>
      </c>
      <c r="P26" s="74">
        <v>8.3904832243089249</v>
      </c>
      <c r="Q26" s="121"/>
    </row>
    <row r="27" spans="1:17" x14ac:dyDescent="0.25">
      <c r="A27" s="16" t="s">
        <v>162</v>
      </c>
      <c r="B27" s="75">
        <v>24.273175067590088</v>
      </c>
      <c r="C27" s="75">
        <v>20.974607916355488</v>
      </c>
      <c r="D27" s="75">
        <v>21.473503273232637</v>
      </c>
      <c r="E27" s="75">
        <v>21.472553158087528</v>
      </c>
      <c r="F27" s="75">
        <v>20.573650307253828</v>
      </c>
      <c r="G27" s="75">
        <v>21.323908862026368</v>
      </c>
      <c r="H27" s="75">
        <v>20.20133912470795</v>
      </c>
      <c r="I27" s="75">
        <v>19.979363441542979</v>
      </c>
      <c r="J27" s="75">
        <v>3.8813059948289341</v>
      </c>
      <c r="K27" s="75">
        <v>8.8759227335013033</v>
      </c>
      <c r="L27" s="75">
        <v>4.188139373894316</v>
      </c>
      <c r="M27" s="75">
        <v>8.8567094545500886</v>
      </c>
      <c r="N27" s="75">
        <v>11.845593324366325</v>
      </c>
      <c r="O27" s="75">
        <v>12.686307564689198</v>
      </c>
      <c r="P27" s="75">
        <v>12.311111111111112</v>
      </c>
      <c r="Q27" s="121"/>
    </row>
    <row r="28" spans="1:17" x14ac:dyDescent="0.25">
      <c r="A28" s="16" t="s">
        <v>163</v>
      </c>
      <c r="B28" s="75">
        <v>13.139034878165312</v>
      </c>
      <c r="C28" s="75">
        <v>10.484906108866175</v>
      </c>
      <c r="D28" s="75">
        <v>10.646181440573963</v>
      </c>
      <c r="E28" s="75">
        <v>11.143404303255604</v>
      </c>
      <c r="F28" s="75">
        <v>8.7028053153343183</v>
      </c>
      <c r="G28" s="75">
        <v>11.001925236643672</v>
      </c>
      <c r="H28" s="75">
        <v>8.1146556068064655</v>
      </c>
      <c r="I28" s="75">
        <v>8.7675765095119935</v>
      </c>
      <c r="J28" s="75">
        <v>1.7982813893051577</v>
      </c>
      <c r="K28" s="75">
        <v>4.5326238603549527</v>
      </c>
      <c r="L28" s="75">
        <v>1.6158660489311552</v>
      </c>
      <c r="M28" s="75">
        <v>5.0071197765485511</v>
      </c>
      <c r="N28" s="75">
        <v>6.3579218986753077</v>
      </c>
      <c r="O28" s="75">
        <v>6.121097445600757</v>
      </c>
      <c r="P28" s="75">
        <v>5.5258555258555262</v>
      </c>
      <c r="Q28" s="121"/>
    </row>
    <row r="29" spans="1:17" ht="15.75" thickBot="1" x14ac:dyDescent="0.3">
      <c r="A29" s="17" t="s">
        <v>164</v>
      </c>
      <c r="B29" s="76">
        <v>5.8629022001780484</v>
      </c>
      <c r="C29" s="76">
        <v>5.3683049393308</v>
      </c>
      <c r="D29" s="76">
        <v>4.7102758703770631</v>
      </c>
      <c r="E29" s="76">
        <v>7.1676171307167618</v>
      </c>
      <c r="F29" s="76">
        <v>3.9244587747581758</v>
      </c>
      <c r="G29" s="76">
        <v>5.2512307572087202</v>
      </c>
      <c r="H29" s="76">
        <v>7.1296559567813471</v>
      </c>
      <c r="I29" s="76">
        <v>4.1885862688952527</v>
      </c>
      <c r="J29" s="76">
        <v>1.1575271598551473</v>
      </c>
      <c r="K29" s="76">
        <v>1.3385453683961146</v>
      </c>
      <c r="L29" s="76">
        <v>0.7779634645306287</v>
      </c>
      <c r="M29" s="76">
        <v>1.9736147757255937</v>
      </c>
      <c r="N29" s="76">
        <v>2.3333333333333335</v>
      </c>
      <c r="O29" s="76">
        <v>1.9607843137254901</v>
      </c>
      <c r="P29" s="76">
        <v>2.6835416447852118</v>
      </c>
      <c r="Q29" s="121"/>
    </row>
    <row r="30" spans="1:17" x14ac:dyDescent="0.25">
      <c r="A30" s="220" t="s">
        <v>122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15"/>
      <c r="O30" s="15"/>
      <c r="P30" s="15"/>
      <c r="Q30" s="121"/>
    </row>
    <row r="31" spans="1:17" x14ac:dyDescent="0.25">
      <c r="Q31" s="121"/>
    </row>
    <row r="32" spans="1:17" x14ac:dyDescent="0.25">
      <c r="Q32" s="121"/>
    </row>
    <row r="33" spans="17:17" x14ac:dyDescent="0.25">
      <c r="Q33" s="121"/>
    </row>
    <row r="35" spans="17:17" x14ac:dyDescent="0.25">
      <c r="Q35" s="121"/>
    </row>
    <row r="36" spans="17:17" x14ac:dyDescent="0.25">
      <c r="Q36" s="121"/>
    </row>
    <row r="37" spans="17:17" x14ac:dyDescent="0.25">
      <c r="Q37" s="121"/>
    </row>
    <row r="38" spans="17:17" x14ac:dyDescent="0.25">
      <c r="Q38" s="121"/>
    </row>
    <row r="39" spans="17:17" x14ac:dyDescent="0.25">
      <c r="Q39" s="121"/>
    </row>
    <row r="40" spans="17:17" x14ac:dyDescent="0.25">
      <c r="Q40" s="121"/>
    </row>
    <row r="41" spans="17:17" x14ac:dyDescent="0.25">
      <c r="Q41" s="120"/>
    </row>
    <row r="42" spans="17:17" x14ac:dyDescent="0.25">
      <c r="Q42" s="121"/>
    </row>
    <row r="43" spans="17:17" x14ac:dyDescent="0.25">
      <c r="Q43" s="121"/>
    </row>
    <row r="44" spans="17:17" x14ac:dyDescent="0.25">
      <c r="Q44" s="121"/>
    </row>
  </sheetData>
  <mergeCells count="1">
    <mergeCell ref="A30:M30"/>
  </mergeCells>
  <conditionalFormatting sqref="G9:P9">
    <cfRule type="cellIs" dxfId="4" priority="1" operator="greaterThan">
      <formula>0.4999</formula>
    </cfRule>
  </conditionalFormatting>
  <hyperlinks>
    <hyperlink ref="Q2" location="Contenido!A1" display="Contenido" xr:uid="{7A5E32F8-563F-4E74-B9C0-288488980278}"/>
  </hyperlinks>
  <pageMargins left="0.7" right="0.7" top="0.75" bottom="0.75" header="0.3" footer="0.3"/>
  <pageSetup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5B0B6-A90B-49D1-884D-177A2F90E183}">
  <sheetPr>
    <tabColor rgb="FFF2DAB1"/>
    <pageSetUpPr fitToPage="1"/>
  </sheetPr>
  <dimension ref="A1:Q44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Q2" sqref="Q2"/>
    </sheetView>
  </sheetViews>
  <sheetFormatPr baseColWidth="10" defaultColWidth="11.42578125" defaultRowHeight="15" x14ac:dyDescent="0.25"/>
  <cols>
    <col min="1" max="1" width="18.7109375" customWidth="1"/>
    <col min="2" max="16" width="8.28515625" customWidth="1"/>
    <col min="17" max="17" width="14" style="119" customWidth="1"/>
  </cols>
  <sheetData>
    <row r="1" spans="1:17" x14ac:dyDescent="0.25">
      <c r="A1" s="196" t="s">
        <v>167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</row>
    <row r="2" spans="1:17" x14ac:dyDescent="0.25">
      <c r="A2" s="196" t="s">
        <v>168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14" t="s">
        <v>0</v>
      </c>
    </row>
    <row r="3" spans="1:17" x14ac:dyDescent="0.25">
      <c r="A3" s="196" t="s">
        <v>127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</row>
    <row r="4" spans="1:17" x14ac:dyDescent="0.25">
      <c r="A4" s="196" t="s">
        <v>112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</row>
    <row r="5" spans="1:17" x14ac:dyDescent="0.25">
      <c r="A5" s="196" t="s">
        <v>156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20"/>
    </row>
    <row r="6" spans="1:17" x14ac:dyDescent="0.25">
      <c r="A6" s="30" t="s">
        <v>128</v>
      </c>
      <c r="B6" s="66">
        <v>2010</v>
      </c>
      <c r="C6" s="66">
        <v>2011</v>
      </c>
      <c r="D6" s="66">
        <v>2012</v>
      </c>
      <c r="E6" s="66">
        <v>2013</v>
      </c>
      <c r="F6" s="66">
        <v>2014</v>
      </c>
      <c r="G6" s="66">
        <v>2015</v>
      </c>
      <c r="H6" s="66">
        <v>2016</v>
      </c>
      <c r="I6" s="66">
        <v>2017</v>
      </c>
      <c r="J6" s="66">
        <v>2018</v>
      </c>
      <c r="K6" s="66">
        <v>2019</v>
      </c>
      <c r="L6" s="66">
        <v>2020</v>
      </c>
      <c r="M6" s="67">
        <v>2021</v>
      </c>
      <c r="N6" s="67">
        <v>2022</v>
      </c>
      <c r="O6" s="67">
        <v>2023</v>
      </c>
      <c r="P6" s="67">
        <v>2024</v>
      </c>
    </row>
    <row r="7" spans="1:17" ht="5.45" customHeight="1" x14ac:dyDescent="0.2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20"/>
      <c r="N7" s="20"/>
      <c r="O7" s="20"/>
      <c r="P7" s="20"/>
      <c r="Q7" s="120"/>
    </row>
    <row r="8" spans="1:17" x14ac:dyDescent="0.25">
      <c r="A8" s="21" t="s">
        <v>129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39"/>
      <c r="N8" s="39"/>
      <c r="O8" s="39"/>
      <c r="P8" s="39"/>
    </row>
    <row r="9" spans="1:17" x14ac:dyDescent="0.25">
      <c r="A9" s="95" t="s">
        <v>130</v>
      </c>
      <c r="B9" s="70">
        <f t="shared" ref="B9:M17" si="0">+B20+B31</f>
        <v>221439</v>
      </c>
      <c r="C9" s="70">
        <f t="shared" si="0"/>
        <v>222639</v>
      </c>
      <c r="D9" s="70">
        <f t="shared" si="0"/>
        <v>220346</v>
      </c>
      <c r="E9" s="70">
        <f t="shared" si="0"/>
        <v>218737</v>
      </c>
      <c r="F9" s="70">
        <f t="shared" si="0"/>
        <v>219288</v>
      </c>
      <c r="G9" s="70">
        <f t="shared" si="0"/>
        <v>216570</v>
      </c>
      <c r="H9" s="70">
        <f t="shared" si="0"/>
        <v>216158</v>
      </c>
      <c r="I9" s="70">
        <f t="shared" si="0"/>
        <v>216119</v>
      </c>
      <c r="J9" s="70">
        <f t="shared" si="0"/>
        <v>220290</v>
      </c>
      <c r="K9" s="70">
        <f t="shared" si="0"/>
        <v>230408</v>
      </c>
      <c r="L9" s="70">
        <f t="shared" si="0"/>
        <v>234329</v>
      </c>
      <c r="M9" s="70">
        <f t="shared" si="0"/>
        <v>245884</v>
      </c>
      <c r="N9" s="70">
        <v>242662</v>
      </c>
      <c r="O9" s="70">
        <v>236287</v>
      </c>
      <c r="P9" s="70">
        <v>233130</v>
      </c>
      <c r="Q9" s="132"/>
    </row>
    <row r="10" spans="1:17" x14ac:dyDescent="0.25">
      <c r="A10" s="97" t="s">
        <v>157</v>
      </c>
      <c r="B10" s="70">
        <f t="shared" si="0"/>
        <v>156482</v>
      </c>
      <c r="C10" s="70">
        <f t="shared" si="0"/>
        <v>158022</v>
      </c>
      <c r="D10" s="70">
        <f t="shared" si="0"/>
        <v>157223</v>
      </c>
      <c r="E10" s="70">
        <f t="shared" si="0"/>
        <v>155922</v>
      </c>
      <c r="F10" s="70">
        <f t="shared" si="0"/>
        <v>154476</v>
      </c>
      <c r="G10" s="70">
        <f t="shared" si="0"/>
        <v>148746</v>
      </c>
      <c r="H10" s="70">
        <f t="shared" si="0"/>
        <v>146912</v>
      </c>
      <c r="I10" s="70">
        <f t="shared" si="0"/>
        <v>148366</v>
      </c>
      <c r="J10" s="70">
        <f t="shared" si="0"/>
        <v>152130</v>
      </c>
      <c r="K10" s="70">
        <f t="shared" si="0"/>
        <v>154202</v>
      </c>
      <c r="L10" s="70">
        <f t="shared" si="0"/>
        <v>156273</v>
      </c>
      <c r="M10" s="70">
        <f t="shared" si="0"/>
        <v>160042</v>
      </c>
      <c r="N10" s="70">
        <v>160406</v>
      </c>
      <c r="O10" s="70">
        <v>156751</v>
      </c>
      <c r="P10" s="70">
        <v>156118</v>
      </c>
      <c r="Q10" s="133"/>
    </row>
    <row r="11" spans="1:17" x14ac:dyDescent="0.25">
      <c r="A11" s="16" t="s">
        <v>158</v>
      </c>
      <c r="B11" s="57">
        <f t="shared" si="0"/>
        <v>64802</v>
      </c>
      <c r="C11" s="57">
        <f t="shared" si="0"/>
        <v>65431</v>
      </c>
      <c r="D11" s="57">
        <f t="shared" si="0"/>
        <v>64938</v>
      </c>
      <c r="E11" s="57">
        <f t="shared" si="0"/>
        <v>61328</v>
      </c>
      <c r="F11" s="57">
        <f t="shared" si="0"/>
        <v>58738</v>
      </c>
      <c r="G11" s="57">
        <f t="shared" si="0"/>
        <v>57192</v>
      </c>
      <c r="H11" s="57">
        <f t="shared" si="0"/>
        <v>58485</v>
      </c>
      <c r="I11" s="57">
        <f t="shared" si="0"/>
        <v>57652</v>
      </c>
      <c r="J11" s="57">
        <f t="shared" si="0"/>
        <v>58123</v>
      </c>
      <c r="K11" s="57">
        <f t="shared" si="0"/>
        <v>52781</v>
      </c>
      <c r="L11" s="57">
        <f t="shared" si="0"/>
        <v>57285</v>
      </c>
      <c r="M11" s="57">
        <f t="shared" si="0"/>
        <v>55213</v>
      </c>
      <c r="N11" s="57">
        <v>56895</v>
      </c>
      <c r="O11" s="57">
        <v>55782</v>
      </c>
      <c r="P11" s="57">
        <v>59737</v>
      </c>
    </row>
    <row r="12" spans="1:17" x14ac:dyDescent="0.25">
      <c r="A12" s="16" t="s">
        <v>159</v>
      </c>
      <c r="B12" s="57">
        <f t="shared" si="0"/>
        <v>50382</v>
      </c>
      <c r="C12" s="57">
        <f t="shared" si="0"/>
        <v>51560</v>
      </c>
      <c r="D12" s="57">
        <f t="shared" si="0"/>
        <v>50645</v>
      </c>
      <c r="E12" s="57">
        <f t="shared" si="0"/>
        <v>52256</v>
      </c>
      <c r="F12" s="57">
        <f t="shared" si="0"/>
        <v>51670</v>
      </c>
      <c r="G12" s="57">
        <f t="shared" si="0"/>
        <v>48320</v>
      </c>
      <c r="H12" s="57">
        <f t="shared" si="0"/>
        <v>47963</v>
      </c>
      <c r="I12" s="57">
        <f t="shared" si="0"/>
        <v>49495</v>
      </c>
      <c r="J12" s="57">
        <f t="shared" si="0"/>
        <v>50474</v>
      </c>
      <c r="K12" s="57">
        <f t="shared" si="0"/>
        <v>52657</v>
      </c>
      <c r="L12" s="57">
        <f t="shared" si="0"/>
        <v>51130</v>
      </c>
      <c r="M12" s="57">
        <f t="shared" si="0"/>
        <v>54891</v>
      </c>
      <c r="N12" s="57">
        <v>52962</v>
      </c>
      <c r="O12" s="57">
        <v>52355</v>
      </c>
      <c r="P12" s="57">
        <v>49417</v>
      </c>
    </row>
    <row r="13" spans="1:17" x14ac:dyDescent="0.25">
      <c r="A13" s="16" t="s">
        <v>160</v>
      </c>
      <c r="B13" s="57">
        <f t="shared" si="0"/>
        <v>41298</v>
      </c>
      <c r="C13" s="57">
        <f t="shared" si="0"/>
        <v>41031</v>
      </c>
      <c r="D13" s="57">
        <f t="shared" si="0"/>
        <v>41640</v>
      </c>
      <c r="E13" s="57">
        <f t="shared" si="0"/>
        <v>42338</v>
      </c>
      <c r="F13" s="57">
        <f t="shared" si="0"/>
        <v>44068</v>
      </c>
      <c r="G13" s="57">
        <f t="shared" si="0"/>
        <v>43234</v>
      </c>
      <c r="H13" s="57">
        <f t="shared" si="0"/>
        <v>40464</v>
      </c>
      <c r="I13" s="57">
        <f t="shared" si="0"/>
        <v>41219</v>
      </c>
      <c r="J13" s="57">
        <f t="shared" si="0"/>
        <v>43533</v>
      </c>
      <c r="K13" s="57">
        <f t="shared" si="0"/>
        <v>48764</v>
      </c>
      <c r="L13" s="57">
        <f t="shared" si="0"/>
        <v>47858</v>
      </c>
      <c r="M13" s="57">
        <f t="shared" si="0"/>
        <v>49938</v>
      </c>
      <c r="N13" s="57">
        <v>50549</v>
      </c>
      <c r="O13" s="57">
        <v>48614</v>
      </c>
      <c r="P13" s="57">
        <v>46964</v>
      </c>
      <c r="Q13" s="121"/>
    </row>
    <row r="14" spans="1:17" ht="25.5" x14ac:dyDescent="0.25">
      <c r="A14" s="97" t="s">
        <v>161</v>
      </c>
      <c r="B14" s="70">
        <f t="shared" si="0"/>
        <v>64957</v>
      </c>
      <c r="C14" s="70">
        <f t="shared" si="0"/>
        <v>64617</v>
      </c>
      <c r="D14" s="70">
        <f t="shared" si="0"/>
        <v>63123</v>
      </c>
      <c r="E14" s="70">
        <f t="shared" si="0"/>
        <v>62815</v>
      </c>
      <c r="F14" s="70">
        <f t="shared" si="0"/>
        <v>64812</v>
      </c>
      <c r="G14" s="70">
        <f t="shared" si="0"/>
        <v>67824</v>
      </c>
      <c r="H14" s="70">
        <f t="shared" si="0"/>
        <v>69246</v>
      </c>
      <c r="I14" s="70">
        <f t="shared" si="0"/>
        <v>67753</v>
      </c>
      <c r="J14" s="70">
        <f t="shared" si="0"/>
        <v>68160</v>
      </c>
      <c r="K14" s="70">
        <f t="shared" si="0"/>
        <v>76206</v>
      </c>
      <c r="L14" s="70">
        <f t="shared" si="0"/>
        <v>78056</v>
      </c>
      <c r="M14" s="70">
        <f t="shared" si="0"/>
        <v>85842</v>
      </c>
      <c r="N14" s="70">
        <v>82256</v>
      </c>
      <c r="O14" s="70">
        <v>79536</v>
      </c>
      <c r="P14" s="70">
        <v>77012</v>
      </c>
      <c r="Q14" s="132"/>
    </row>
    <row r="15" spans="1:17" x14ac:dyDescent="0.25">
      <c r="A15" s="16" t="s">
        <v>162</v>
      </c>
      <c r="B15" s="57">
        <f t="shared" si="0"/>
        <v>36240</v>
      </c>
      <c r="C15" s="57">
        <f t="shared" si="0"/>
        <v>36008</v>
      </c>
      <c r="D15" s="57">
        <f t="shared" si="0"/>
        <v>34584</v>
      </c>
      <c r="E15" s="57">
        <f t="shared" si="0"/>
        <v>34406</v>
      </c>
      <c r="F15" s="57">
        <f t="shared" si="0"/>
        <v>35896</v>
      </c>
      <c r="G15" s="57">
        <f t="shared" si="0"/>
        <v>37707</v>
      </c>
      <c r="H15" s="57">
        <f t="shared" si="0"/>
        <v>38129</v>
      </c>
      <c r="I15" s="57">
        <f t="shared" si="0"/>
        <v>36108</v>
      </c>
      <c r="J15" s="57">
        <f t="shared" si="0"/>
        <v>37674</v>
      </c>
      <c r="K15" s="57">
        <f t="shared" si="0"/>
        <v>38804</v>
      </c>
      <c r="L15" s="57">
        <f t="shared" si="0"/>
        <v>42996</v>
      </c>
      <c r="M15" s="57">
        <f t="shared" si="0"/>
        <v>43015</v>
      </c>
      <c r="N15" s="57">
        <v>42950</v>
      </c>
      <c r="O15" s="57">
        <v>42709</v>
      </c>
      <c r="P15" s="57">
        <v>41337</v>
      </c>
      <c r="Q15" s="121"/>
    </row>
    <row r="16" spans="1:17" x14ac:dyDescent="0.25">
      <c r="A16" s="16" t="s">
        <v>163</v>
      </c>
      <c r="B16" s="57">
        <f t="shared" si="0"/>
        <v>28428</v>
      </c>
      <c r="C16" s="57">
        <f t="shared" si="0"/>
        <v>28356</v>
      </c>
      <c r="D16" s="57">
        <f t="shared" si="0"/>
        <v>28252</v>
      </c>
      <c r="E16" s="57">
        <f t="shared" si="0"/>
        <v>28162</v>
      </c>
      <c r="F16" s="57">
        <f t="shared" si="0"/>
        <v>28435</v>
      </c>
      <c r="G16" s="57">
        <f t="shared" si="0"/>
        <v>29798</v>
      </c>
      <c r="H16" s="57">
        <f t="shared" si="0"/>
        <v>30600</v>
      </c>
      <c r="I16" s="57">
        <f t="shared" si="0"/>
        <v>31087</v>
      </c>
      <c r="J16" s="57">
        <f t="shared" si="0"/>
        <v>29838</v>
      </c>
      <c r="K16" s="57">
        <f t="shared" si="0"/>
        <v>36515</v>
      </c>
      <c r="L16" s="57">
        <f t="shared" si="0"/>
        <v>34885</v>
      </c>
      <c r="M16" s="57">
        <f t="shared" si="0"/>
        <v>42548</v>
      </c>
      <c r="N16" s="57">
        <v>39221</v>
      </c>
      <c r="O16" s="57">
        <v>36787</v>
      </c>
      <c r="P16" s="57">
        <v>35514</v>
      </c>
      <c r="Q16" s="121"/>
    </row>
    <row r="17" spans="1:17" x14ac:dyDescent="0.25">
      <c r="A17" s="16" t="s">
        <v>164</v>
      </c>
      <c r="B17" s="57">
        <f t="shared" si="0"/>
        <v>289</v>
      </c>
      <c r="C17" s="57">
        <f t="shared" si="0"/>
        <v>253</v>
      </c>
      <c r="D17" s="57">
        <f t="shared" si="0"/>
        <v>287</v>
      </c>
      <c r="E17" s="57">
        <f t="shared" si="0"/>
        <v>247</v>
      </c>
      <c r="F17" s="57">
        <f t="shared" si="0"/>
        <v>481</v>
      </c>
      <c r="G17" s="57">
        <f t="shared" si="0"/>
        <v>319</v>
      </c>
      <c r="H17" s="57">
        <f t="shared" si="0"/>
        <v>517</v>
      </c>
      <c r="I17" s="57">
        <f t="shared" si="0"/>
        <v>558</v>
      </c>
      <c r="J17" s="57">
        <f t="shared" si="0"/>
        <v>648</v>
      </c>
      <c r="K17" s="57">
        <f t="shared" si="0"/>
        <v>887</v>
      </c>
      <c r="L17" s="57">
        <f t="shared" si="0"/>
        <v>175</v>
      </c>
      <c r="M17" s="57">
        <f t="shared" si="0"/>
        <v>279</v>
      </c>
      <c r="N17" s="57">
        <v>85</v>
      </c>
      <c r="O17" s="57">
        <v>40</v>
      </c>
      <c r="P17" s="57">
        <v>161</v>
      </c>
      <c r="Q17" s="121"/>
    </row>
    <row r="18" spans="1:17" x14ac:dyDescent="0.25">
      <c r="A18" s="16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121"/>
    </row>
    <row r="19" spans="1:17" x14ac:dyDescent="0.25">
      <c r="A19" s="7" t="s">
        <v>139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71"/>
      <c r="N19" s="71"/>
      <c r="O19" s="71"/>
      <c r="P19" s="71"/>
      <c r="Q19" s="121"/>
    </row>
    <row r="20" spans="1:17" x14ac:dyDescent="0.25">
      <c r="A20" s="96" t="s">
        <v>130</v>
      </c>
      <c r="B20" s="70">
        <f t="shared" ref="B20:H20" si="1">B21+B25</f>
        <v>170699</v>
      </c>
      <c r="C20" s="70">
        <f t="shared" si="1"/>
        <v>176438</v>
      </c>
      <c r="D20" s="70">
        <f t="shared" si="1"/>
        <v>175969</v>
      </c>
      <c r="E20" s="70">
        <f t="shared" si="1"/>
        <v>175035</v>
      </c>
      <c r="F20" s="70">
        <f t="shared" si="1"/>
        <v>174372</v>
      </c>
      <c r="G20" s="70">
        <f t="shared" si="1"/>
        <v>172048</v>
      </c>
      <c r="H20" s="70">
        <f t="shared" si="1"/>
        <v>174248</v>
      </c>
      <c r="I20" s="70">
        <f>+I21+I25</f>
        <v>176392</v>
      </c>
      <c r="J20" s="70">
        <f>+J21+J25</f>
        <v>213717</v>
      </c>
      <c r="K20" s="70">
        <f>+K21+K25</f>
        <v>211516</v>
      </c>
      <c r="L20" s="70">
        <f>+L21+L25</f>
        <v>229121</v>
      </c>
      <c r="M20" s="70">
        <f>+M21+M25</f>
        <v>231077</v>
      </c>
      <c r="N20" s="70">
        <v>222414</v>
      </c>
      <c r="O20" s="70">
        <v>212827</v>
      </c>
      <c r="P20" s="70">
        <v>212093</v>
      </c>
      <c r="Q20" s="131"/>
    </row>
    <row r="21" spans="1:17" x14ac:dyDescent="0.25">
      <c r="A21" s="97" t="s">
        <v>157</v>
      </c>
      <c r="B21" s="70">
        <f t="shared" ref="B21:G21" si="2">SUM(B22:B24)</f>
        <v>118523</v>
      </c>
      <c r="C21" s="70">
        <f t="shared" si="2"/>
        <v>122577</v>
      </c>
      <c r="D21" s="70">
        <f t="shared" si="2"/>
        <v>123213</v>
      </c>
      <c r="E21" s="70">
        <f t="shared" si="2"/>
        <v>122794</v>
      </c>
      <c r="F21" s="70">
        <f t="shared" si="2"/>
        <v>119970</v>
      </c>
      <c r="G21" s="70">
        <f t="shared" si="2"/>
        <v>115930</v>
      </c>
      <c r="H21" s="70">
        <f t="shared" ref="H21" si="3">SUM(H22:H24)</f>
        <v>116004</v>
      </c>
      <c r="I21" s="70">
        <f>+I22+I23+I24</f>
        <v>119128</v>
      </c>
      <c r="J21" s="70">
        <f>+J22+J23+J24</f>
        <v>147137</v>
      </c>
      <c r="K21" s="70">
        <f>+K22+K23+K24</f>
        <v>140051</v>
      </c>
      <c r="L21" s="70">
        <f>+L22+L23+L24</f>
        <v>152086</v>
      </c>
      <c r="M21" s="70">
        <f>+M22+M23+M24</f>
        <v>149627</v>
      </c>
      <c r="N21" s="70">
        <v>146563</v>
      </c>
      <c r="O21" s="70">
        <v>140464</v>
      </c>
      <c r="P21" s="70">
        <v>140863</v>
      </c>
      <c r="Q21" s="131"/>
    </row>
    <row r="22" spans="1:17" x14ac:dyDescent="0.25">
      <c r="A22" s="16" t="s">
        <v>158</v>
      </c>
      <c r="B22" s="57">
        <v>46683</v>
      </c>
      <c r="C22" s="57">
        <v>47536</v>
      </c>
      <c r="D22" s="57">
        <v>48189</v>
      </c>
      <c r="E22" s="57">
        <v>46025</v>
      </c>
      <c r="F22" s="57">
        <v>43020</v>
      </c>
      <c r="G22" s="57">
        <v>42292</v>
      </c>
      <c r="H22" s="57">
        <v>43810</v>
      </c>
      <c r="I22" s="57">
        <v>44160</v>
      </c>
      <c r="J22" s="57">
        <v>55642</v>
      </c>
      <c r="K22" s="57">
        <v>47834</v>
      </c>
      <c r="L22" s="57">
        <v>55230</v>
      </c>
      <c r="M22" s="57">
        <v>51350</v>
      </c>
      <c r="N22" s="57">
        <v>51533</v>
      </c>
      <c r="O22" s="57">
        <v>48396</v>
      </c>
      <c r="P22" s="57">
        <v>52086</v>
      </c>
      <c r="Q22" s="121"/>
    </row>
    <row r="23" spans="1:17" x14ac:dyDescent="0.25">
      <c r="A23" s="16" t="s">
        <v>159</v>
      </c>
      <c r="B23" s="57">
        <v>38014</v>
      </c>
      <c r="C23" s="57">
        <v>40292</v>
      </c>
      <c r="D23" s="57">
        <v>39552</v>
      </c>
      <c r="E23" s="57">
        <v>40570</v>
      </c>
      <c r="F23" s="57">
        <v>39531</v>
      </c>
      <c r="G23" s="57">
        <v>36844</v>
      </c>
      <c r="H23" s="57">
        <v>37447</v>
      </c>
      <c r="I23" s="57">
        <v>39294</v>
      </c>
      <c r="J23" s="57">
        <v>48874</v>
      </c>
      <c r="K23" s="57">
        <v>46920</v>
      </c>
      <c r="L23" s="57">
        <v>49822</v>
      </c>
      <c r="M23" s="57">
        <v>50786</v>
      </c>
      <c r="N23" s="57">
        <v>48349</v>
      </c>
      <c r="O23" s="57">
        <v>46841</v>
      </c>
      <c r="P23" s="57">
        <v>44696</v>
      </c>
      <c r="Q23" s="120"/>
    </row>
    <row r="24" spans="1:17" x14ac:dyDescent="0.25">
      <c r="A24" s="16" t="s">
        <v>160</v>
      </c>
      <c r="B24" s="57">
        <v>33826</v>
      </c>
      <c r="C24" s="57">
        <v>34749</v>
      </c>
      <c r="D24" s="57">
        <v>35472</v>
      </c>
      <c r="E24" s="57">
        <v>36199</v>
      </c>
      <c r="F24" s="57">
        <v>37419</v>
      </c>
      <c r="G24" s="57">
        <v>36794</v>
      </c>
      <c r="H24" s="57">
        <v>34747</v>
      </c>
      <c r="I24" s="57">
        <v>35674</v>
      </c>
      <c r="J24" s="57">
        <v>42621</v>
      </c>
      <c r="K24" s="57">
        <v>45297</v>
      </c>
      <c r="L24" s="57">
        <v>47034</v>
      </c>
      <c r="M24" s="57">
        <v>47491</v>
      </c>
      <c r="N24" s="57">
        <v>46681</v>
      </c>
      <c r="O24" s="57">
        <v>45227</v>
      </c>
      <c r="P24" s="57">
        <v>44081</v>
      </c>
      <c r="Q24" s="121"/>
    </row>
    <row r="25" spans="1:17" ht="25.5" x14ac:dyDescent="0.25">
      <c r="A25" s="97" t="s">
        <v>161</v>
      </c>
      <c r="B25" s="70">
        <f t="shared" ref="B25:G25" si="4">SUM(B26:B28)</f>
        <v>52176</v>
      </c>
      <c r="C25" s="70">
        <f t="shared" si="4"/>
        <v>53861</v>
      </c>
      <c r="D25" s="70">
        <f t="shared" si="4"/>
        <v>52756</v>
      </c>
      <c r="E25" s="70">
        <f t="shared" si="4"/>
        <v>52241</v>
      </c>
      <c r="F25" s="70">
        <f t="shared" si="4"/>
        <v>54402</v>
      </c>
      <c r="G25" s="70">
        <f t="shared" si="4"/>
        <v>56118</v>
      </c>
      <c r="H25" s="70">
        <f t="shared" ref="H25" si="5">SUM(H26:H28)</f>
        <v>58244</v>
      </c>
      <c r="I25" s="70">
        <f>+I26+I27+I28</f>
        <v>57264</v>
      </c>
      <c r="J25" s="70">
        <f>+J26+J27+J28</f>
        <v>66580</v>
      </c>
      <c r="K25" s="70">
        <f>+K26+K27+K28</f>
        <v>71465</v>
      </c>
      <c r="L25" s="70">
        <f>+L26+L27+L28</f>
        <v>77035</v>
      </c>
      <c r="M25" s="70">
        <f>+M26+M27+M28</f>
        <v>81450</v>
      </c>
      <c r="N25" s="70">
        <v>75851</v>
      </c>
      <c r="O25" s="70">
        <v>72363</v>
      </c>
      <c r="P25" s="70">
        <v>71230</v>
      </c>
      <c r="Q25" s="131"/>
    </row>
    <row r="26" spans="1:17" x14ac:dyDescent="0.25">
      <c r="A26" s="16" t="s">
        <v>162</v>
      </c>
      <c r="B26" s="57">
        <v>26935</v>
      </c>
      <c r="C26" s="57">
        <v>27887</v>
      </c>
      <c r="D26" s="57">
        <v>26667</v>
      </c>
      <c r="E26" s="57">
        <v>26607</v>
      </c>
      <c r="F26" s="57">
        <v>27632</v>
      </c>
      <c r="G26" s="57">
        <v>28792</v>
      </c>
      <c r="H26" s="57">
        <v>29355</v>
      </c>
      <c r="I26" s="57">
        <v>28003</v>
      </c>
      <c r="J26" s="57">
        <v>36404</v>
      </c>
      <c r="K26" s="57">
        <v>35326</v>
      </c>
      <c r="L26" s="57">
        <v>42156</v>
      </c>
      <c r="M26" s="57">
        <v>40225</v>
      </c>
      <c r="N26" s="57">
        <v>38545</v>
      </c>
      <c r="O26" s="57">
        <v>37243</v>
      </c>
      <c r="P26" s="57">
        <v>36829</v>
      </c>
      <c r="Q26" s="121"/>
    </row>
    <row r="27" spans="1:17" x14ac:dyDescent="0.25">
      <c r="A27" s="16" t="s">
        <v>163</v>
      </c>
      <c r="B27" s="57">
        <v>24960</v>
      </c>
      <c r="C27" s="57">
        <v>25722</v>
      </c>
      <c r="D27" s="57">
        <v>25805</v>
      </c>
      <c r="E27" s="57">
        <v>25390</v>
      </c>
      <c r="F27" s="57">
        <v>26305</v>
      </c>
      <c r="G27" s="57">
        <v>27007</v>
      </c>
      <c r="H27" s="57">
        <v>28372</v>
      </c>
      <c r="I27" s="57">
        <v>28703</v>
      </c>
      <c r="J27" s="57">
        <v>29528</v>
      </c>
      <c r="K27" s="57">
        <v>35252</v>
      </c>
      <c r="L27" s="57">
        <v>34705</v>
      </c>
      <c r="M27" s="57">
        <v>40954</v>
      </c>
      <c r="N27" s="57">
        <v>37223</v>
      </c>
      <c r="O27" s="57">
        <v>35083</v>
      </c>
      <c r="P27" s="57">
        <v>34253</v>
      </c>
      <c r="Q27" s="121"/>
    </row>
    <row r="28" spans="1:17" x14ac:dyDescent="0.25">
      <c r="A28" s="16" t="s">
        <v>164</v>
      </c>
      <c r="B28" s="57">
        <v>281</v>
      </c>
      <c r="C28" s="57">
        <v>252</v>
      </c>
      <c r="D28" s="57">
        <v>284</v>
      </c>
      <c r="E28" s="57">
        <v>244</v>
      </c>
      <c r="F28" s="57">
        <v>465</v>
      </c>
      <c r="G28" s="57">
        <v>319</v>
      </c>
      <c r="H28" s="57">
        <v>517</v>
      </c>
      <c r="I28" s="57">
        <v>558</v>
      </c>
      <c r="J28" s="57">
        <v>648</v>
      </c>
      <c r="K28" s="57">
        <v>887</v>
      </c>
      <c r="L28" s="57">
        <v>174</v>
      </c>
      <c r="M28" s="57">
        <v>271</v>
      </c>
      <c r="N28" s="57">
        <v>83</v>
      </c>
      <c r="O28" s="57">
        <v>37</v>
      </c>
      <c r="P28" s="57">
        <v>148</v>
      </c>
      <c r="Q28" s="121"/>
    </row>
    <row r="29" spans="1:17" x14ac:dyDescent="0.25">
      <c r="A29" s="16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121"/>
    </row>
    <row r="30" spans="1:17" x14ac:dyDescent="0.25">
      <c r="A30" s="7" t="s">
        <v>140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71"/>
      <c r="N30" s="71"/>
      <c r="O30" s="71"/>
      <c r="P30" s="71"/>
      <c r="Q30" s="121"/>
    </row>
    <row r="31" spans="1:17" x14ac:dyDescent="0.25">
      <c r="A31" s="96" t="s">
        <v>130</v>
      </c>
      <c r="B31" s="70">
        <f t="shared" ref="B31:H31" si="6">B32+B36</f>
        <v>50740</v>
      </c>
      <c r="C31" s="70">
        <f t="shared" si="6"/>
        <v>46201</v>
      </c>
      <c r="D31" s="70">
        <f t="shared" si="6"/>
        <v>44377</v>
      </c>
      <c r="E31" s="70">
        <f t="shared" si="6"/>
        <v>43702</v>
      </c>
      <c r="F31" s="70">
        <f t="shared" si="6"/>
        <v>44916</v>
      </c>
      <c r="G31" s="70">
        <f t="shared" si="6"/>
        <v>44522</v>
      </c>
      <c r="H31" s="70">
        <f t="shared" si="6"/>
        <v>41910</v>
      </c>
      <c r="I31" s="70">
        <f>+I32+I36</f>
        <v>39727</v>
      </c>
      <c r="J31" s="70">
        <f>+J32+J36</f>
        <v>6573</v>
      </c>
      <c r="K31" s="70">
        <f>+K32+K36</f>
        <v>18892</v>
      </c>
      <c r="L31" s="70">
        <f>+L32+L36</f>
        <v>5208</v>
      </c>
      <c r="M31" s="70">
        <f>+M32+M36</f>
        <v>14807</v>
      </c>
      <c r="N31" s="70">
        <v>20248</v>
      </c>
      <c r="O31" s="70">
        <v>23460</v>
      </c>
      <c r="P31" s="70">
        <v>21037</v>
      </c>
      <c r="Q31" s="131"/>
    </row>
    <row r="32" spans="1:17" x14ac:dyDescent="0.25">
      <c r="A32" s="97" t="s">
        <v>157</v>
      </c>
      <c r="B32" s="70">
        <f t="shared" ref="B32:G32" si="7">SUM(B33:B35)</f>
        <v>37959</v>
      </c>
      <c r="C32" s="70">
        <f t="shared" si="7"/>
        <v>35445</v>
      </c>
      <c r="D32" s="70">
        <f t="shared" si="7"/>
        <v>34010</v>
      </c>
      <c r="E32" s="70">
        <f t="shared" si="7"/>
        <v>33128</v>
      </c>
      <c r="F32" s="70">
        <f t="shared" si="7"/>
        <v>34506</v>
      </c>
      <c r="G32" s="70">
        <f t="shared" si="7"/>
        <v>32816</v>
      </c>
      <c r="H32" s="70">
        <f t="shared" ref="H32" si="8">SUM(H33:H35)</f>
        <v>30908</v>
      </c>
      <c r="I32" s="70">
        <f>+I33+I34+I35</f>
        <v>29238</v>
      </c>
      <c r="J32" s="70">
        <f>+J33+J34+J35</f>
        <v>4993</v>
      </c>
      <c r="K32" s="70">
        <f>+K33+K34+K35</f>
        <v>14151</v>
      </c>
      <c r="L32" s="70">
        <f>+L33+L34+L35</f>
        <v>4187</v>
      </c>
      <c r="M32" s="70">
        <f>+M33+M34+M35</f>
        <v>10415</v>
      </c>
      <c r="N32" s="70">
        <v>13843</v>
      </c>
      <c r="O32" s="70">
        <v>16287</v>
      </c>
      <c r="P32" s="70">
        <v>15255</v>
      </c>
      <c r="Q32" s="131"/>
    </row>
    <row r="33" spans="1:17" x14ac:dyDescent="0.25">
      <c r="A33" s="16" t="s">
        <v>158</v>
      </c>
      <c r="B33" s="57">
        <v>18119</v>
      </c>
      <c r="C33" s="57">
        <v>17895</v>
      </c>
      <c r="D33" s="57">
        <v>16749</v>
      </c>
      <c r="E33" s="57">
        <v>15303</v>
      </c>
      <c r="F33" s="57">
        <v>15718</v>
      </c>
      <c r="G33" s="57">
        <v>14900</v>
      </c>
      <c r="H33" s="57">
        <v>14675</v>
      </c>
      <c r="I33" s="57">
        <v>13492</v>
      </c>
      <c r="J33" s="57">
        <v>2481</v>
      </c>
      <c r="K33" s="57">
        <v>4947</v>
      </c>
      <c r="L33" s="57">
        <v>2055</v>
      </c>
      <c r="M33" s="57">
        <v>3863</v>
      </c>
      <c r="N33" s="57">
        <v>5362</v>
      </c>
      <c r="O33" s="57">
        <v>7386</v>
      </c>
      <c r="P33" s="57">
        <v>7651</v>
      </c>
      <c r="Q33" s="121"/>
    </row>
    <row r="34" spans="1:17" x14ac:dyDescent="0.25">
      <c r="A34" s="16" t="s">
        <v>159</v>
      </c>
      <c r="B34" s="57">
        <v>12368</v>
      </c>
      <c r="C34" s="57">
        <v>11268</v>
      </c>
      <c r="D34" s="57">
        <v>11093</v>
      </c>
      <c r="E34" s="57">
        <v>11686</v>
      </c>
      <c r="F34" s="57">
        <v>12139</v>
      </c>
      <c r="G34" s="57">
        <v>11476</v>
      </c>
      <c r="H34" s="57">
        <v>10516</v>
      </c>
      <c r="I34" s="57">
        <v>10201</v>
      </c>
      <c r="J34" s="57">
        <v>1600</v>
      </c>
      <c r="K34" s="57">
        <v>5737</v>
      </c>
      <c r="L34" s="57">
        <v>1308</v>
      </c>
      <c r="M34" s="57">
        <v>4105</v>
      </c>
      <c r="N34" s="57">
        <v>4613</v>
      </c>
      <c r="O34" s="57">
        <v>5514</v>
      </c>
      <c r="P34" s="57">
        <v>4721</v>
      </c>
    </row>
    <row r="35" spans="1:17" x14ac:dyDescent="0.25">
      <c r="A35" s="16" t="s">
        <v>160</v>
      </c>
      <c r="B35" s="57">
        <v>7472</v>
      </c>
      <c r="C35" s="57">
        <v>6282</v>
      </c>
      <c r="D35" s="57">
        <v>6168</v>
      </c>
      <c r="E35" s="57">
        <v>6139</v>
      </c>
      <c r="F35" s="57">
        <v>6649</v>
      </c>
      <c r="G35" s="57">
        <v>6440</v>
      </c>
      <c r="H35" s="57">
        <v>5717</v>
      </c>
      <c r="I35" s="57">
        <v>5545</v>
      </c>
      <c r="J35" s="57">
        <v>912</v>
      </c>
      <c r="K35" s="57">
        <v>3467</v>
      </c>
      <c r="L35" s="57">
        <v>824</v>
      </c>
      <c r="M35" s="57">
        <v>2447</v>
      </c>
      <c r="N35" s="57">
        <v>3868</v>
      </c>
      <c r="O35" s="57">
        <v>3387</v>
      </c>
      <c r="P35" s="57">
        <v>2883</v>
      </c>
      <c r="Q35" s="121"/>
    </row>
    <row r="36" spans="1:17" ht="25.5" x14ac:dyDescent="0.25">
      <c r="A36" s="97" t="s">
        <v>161</v>
      </c>
      <c r="B36" s="70">
        <f t="shared" ref="B36:G36" si="9">SUM(B37:B39)</f>
        <v>12781</v>
      </c>
      <c r="C36" s="70">
        <f t="shared" si="9"/>
        <v>10756</v>
      </c>
      <c r="D36" s="70">
        <f t="shared" si="9"/>
        <v>10367</v>
      </c>
      <c r="E36" s="70">
        <f t="shared" si="9"/>
        <v>10574</v>
      </c>
      <c r="F36" s="70">
        <f t="shared" si="9"/>
        <v>10410</v>
      </c>
      <c r="G36" s="70">
        <f t="shared" si="9"/>
        <v>11706</v>
      </c>
      <c r="H36" s="70">
        <f t="shared" ref="H36" si="10">SUM(H37:H39)</f>
        <v>11002</v>
      </c>
      <c r="I36" s="70">
        <f>+I37+I38+I39</f>
        <v>10489</v>
      </c>
      <c r="J36" s="70">
        <f>+J37+J38+J39</f>
        <v>1580</v>
      </c>
      <c r="K36" s="70">
        <f>+K37+K38+K39</f>
        <v>4741</v>
      </c>
      <c r="L36" s="70">
        <f>+L37+L38+L39</f>
        <v>1021</v>
      </c>
      <c r="M36" s="70">
        <f>+M37+M38+M39</f>
        <v>4392</v>
      </c>
      <c r="N36" s="70">
        <v>6405</v>
      </c>
      <c r="O36" s="70">
        <v>7173</v>
      </c>
      <c r="P36" s="70">
        <v>5782</v>
      </c>
      <c r="Q36" s="131"/>
    </row>
    <row r="37" spans="1:17" x14ac:dyDescent="0.25">
      <c r="A37" s="16" t="s">
        <v>162</v>
      </c>
      <c r="B37" s="57">
        <v>9305</v>
      </c>
      <c r="C37" s="57">
        <v>8121</v>
      </c>
      <c r="D37" s="57">
        <v>7917</v>
      </c>
      <c r="E37" s="57">
        <v>7799</v>
      </c>
      <c r="F37" s="57">
        <v>8264</v>
      </c>
      <c r="G37" s="57">
        <v>8915</v>
      </c>
      <c r="H37" s="57">
        <v>8774</v>
      </c>
      <c r="I37" s="57">
        <v>8105</v>
      </c>
      <c r="J37" s="57">
        <v>1270</v>
      </c>
      <c r="K37" s="57">
        <v>3478</v>
      </c>
      <c r="L37" s="57">
        <v>840</v>
      </c>
      <c r="M37" s="57">
        <v>2790</v>
      </c>
      <c r="N37" s="57">
        <v>4405</v>
      </c>
      <c r="O37" s="57">
        <v>5466</v>
      </c>
      <c r="P37" s="57">
        <v>4508</v>
      </c>
      <c r="Q37" s="121"/>
    </row>
    <row r="38" spans="1:17" x14ac:dyDescent="0.25">
      <c r="A38" s="16" t="s">
        <v>163</v>
      </c>
      <c r="B38" s="57">
        <v>3468</v>
      </c>
      <c r="C38" s="57">
        <v>2634</v>
      </c>
      <c r="D38" s="57">
        <v>2447</v>
      </c>
      <c r="E38" s="57">
        <v>2772</v>
      </c>
      <c r="F38" s="57">
        <v>2130</v>
      </c>
      <c r="G38" s="57">
        <v>2791</v>
      </c>
      <c r="H38" s="57">
        <v>2228</v>
      </c>
      <c r="I38" s="57">
        <v>2384</v>
      </c>
      <c r="J38" s="57">
        <v>310</v>
      </c>
      <c r="K38" s="57">
        <v>1263</v>
      </c>
      <c r="L38" s="57">
        <v>180</v>
      </c>
      <c r="M38" s="57">
        <v>1594</v>
      </c>
      <c r="N38" s="57">
        <v>1998</v>
      </c>
      <c r="O38" s="57">
        <v>1704</v>
      </c>
      <c r="P38" s="57">
        <v>1261</v>
      </c>
      <c r="Q38" s="121"/>
    </row>
    <row r="39" spans="1:17" ht="15.75" thickBot="1" x14ac:dyDescent="0.3">
      <c r="A39" s="17" t="s">
        <v>164</v>
      </c>
      <c r="B39" s="72">
        <v>8</v>
      </c>
      <c r="C39" s="72">
        <v>1</v>
      </c>
      <c r="D39" s="72">
        <v>3</v>
      </c>
      <c r="E39" s="72">
        <v>3</v>
      </c>
      <c r="F39" s="72">
        <v>16</v>
      </c>
      <c r="G39" s="72">
        <v>0</v>
      </c>
      <c r="H39" s="72">
        <v>0</v>
      </c>
      <c r="I39" s="72">
        <v>0</v>
      </c>
      <c r="J39" s="72">
        <v>0</v>
      </c>
      <c r="K39" s="72">
        <v>0</v>
      </c>
      <c r="L39" s="72">
        <v>1</v>
      </c>
      <c r="M39" s="72">
        <v>8</v>
      </c>
      <c r="N39" s="73">
        <v>2</v>
      </c>
      <c r="O39" s="73">
        <v>3</v>
      </c>
      <c r="P39" s="73">
        <v>13</v>
      </c>
      <c r="Q39" s="121"/>
    </row>
    <row r="40" spans="1:17" x14ac:dyDescent="0.25">
      <c r="A40" s="218" t="s">
        <v>165</v>
      </c>
      <c r="B40" s="218"/>
      <c r="C40" s="218"/>
      <c r="D40" s="218"/>
      <c r="E40" s="218"/>
      <c r="F40" s="218"/>
      <c r="G40" s="218"/>
      <c r="H40" s="15"/>
      <c r="I40" s="15"/>
      <c r="J40" s="15"/>
      <c r="K40" s="15"/>
      <c r="L40" s="15"/>
      <c r="M40" s="4"/>
      <c r="N40" s="4"/>
      <c r="O40" s="4"/>
      <c r="P40" s="4"/>
      <c r="Q40" s="121"/>
    </row>
    <row r="41" spans="1:17" x14ac:dyDescent="0.25">
      <c r="Q41" s="120"/>
    </row>
    <row r="42" spans="1:17" x14ac:dyDescent="0.25">
      <c r="Q42" s="121"/>
    </row>
    <row r="43" spans="1:17" x14ac:dyDescent="0.25">
      <c r="Q43" s="121"/>
    </row>
    <row r="44" spans="1:17" x14ac:dyDescent="0.25">
      <c r="Q44" s="121"/>
    </row>
  </sheetData>
  <mergeCells count="1">
    <mergeCell ref="A40:G40"/>
  </mergeCells>
  <hyperlinks>
    <hyperlink ref="Q2" location="Contenido!A1" display="Contenido" xr:uid="{CADA3878-A9C1-4D1B-9271-9F04B646DF76}"/>
  </hyperlinks>
  <pageMargins left="0.7" right="0.7" top="0.75" bottom="0.75" header="0.3" footer="0.3"/>
  <pageSetup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FFC4C-B312-4B8A-B11A-4F2967421237}">
  <sheetPr>
    <tabColor rgb="FFF2DAB1"/>
    <pageSetUpPr fitToPage="1"/>
  </sheetPr>
  <dimension ref="A1:Q44"/>
  <sheetViews>
    <sheetView showGridLines="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Q2" sqref="Q2"/>
    </sheetView>
  </sheetViews>
  <sheetFormatPr baseColWidth="10" defaultColWidth="11.42578125" defaultRowHeight="15" x14ac:dyDescent="0.25"/>
  <cols>
    <col min="1" max="1" width="18.7109375" customWidth="1"/>
    <col min="2" max="16" width="8.28515625" customWidth="1"/>
    <col min="17" max="17" width="14" style="119" customWidth="1"/>
  </cols>
  <sheetData>
    <row r="1" spans="1:17" x14ac:dyDescent="0.25">
      <c r="A1" s="196" t="s">
        <v>169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</row>
    <row r="2" spans="1:17" x14ac:dyDescent="0.25">
      <c r="A2" s="196" t="s">
        <v>168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14" t="s">
        <v>0</v>
      </c>
    </row>
    <row r="3" spans="1:17" x14ac:dyDescent="0.25">
      <c r="A3" s="196" t="s">
        <v>127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</row>
    <row r="4" spans="1:17" x14ac:dyDescent="0.25">
      <c r="A4" s="196" t="s">
        <v>112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</row>
    <row r="5" spans="1:17" x14ac:dyDescent="0.25">
      <c r="A5" s="196" t="s">
        <v>156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20"/>
    </row>
    <row r="6" spans="1:17" x14ac:dyDescent="0.25">
      <c r="A6" s="12" t="s">
        <v>124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0"/>
    </row>
    <row r="7" spans="1:17" x14ac:dyDescent="0.25">
      <c r="A7" s="30" t="s">
        <v>128</v>
      </c>
      <c r="B7" s="66">
        <v>2010</v>
      </c>
      <c r="C7" s="66">
        <v>2011</v>
      </c>
      <c r="D7" s="66">
        <v>2012</v>
      </c>
      <c r="E7" s="66">
        <v>2013</v>
      </c>
      <c r="F7" s="66">
        <v>2014</v>
      </c>
      <c r="G7" s="66">
        <v>2015</v>
      </c>
      <c r="H7" s="66">
        <v>2016</v>
      </c>
      <c r="I7" s="66">
        <v>2017</v>
      </c>
      <c r="J7" s="66">
        <v>2018</v>
      </c>
      <c r="K7" s="66">
        <v>2019</v>
      </c>
      <c r="L7" s="66">
        <v>2020</v>
      </c>
      <c r="M7" s="67">
        <v>2021</v>
      </c>
      <c r="N7" s="67">
        <v>2022</v>
      </c>
      <c r="O7" s="67">
        <v>2023</v>
      </c>
      <c r="P7" s="67">
        <v>2024</v>
      </c>
      <c r="Q7" s="120"/>
    </row>
    <row r="8" spans="1:17" ht="3.6" customHeight="1" x14ac:dyDescent="0.25">
      <c r="A8" s="13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68"/>
      <c r="N8" s="68"/>
      <c r="O8" s="68"/>
      <c r="P8" s="68"/>
    </row>
    <row r="9" spans="1:17" x14ac:dyDescent="0.25">
      <c r="A9" s="7" t="s">
        <v>139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9"/>
      <c r="N9" s="39"/>
      <c r="O9" s="39"/>
      <c r="P9" s="39"/>
      <c r="Q9" s="120"/>
    </row>
    <row r="10" spans="1:17" x14ac:dyDescent="0.25">
      <c r="A10" s="96" t="s">
        <v>130</v>
      </c>
      <c r="B10" s="74">
        <v>77.086240454481825</v>
      </c>
      <c r="C10" s="74">
        <v>79.248469495461265</v>
      </c>
      <c r="D10" s="74">
        <v>79.860310602416192</v>
      </c>
      <c r="E10" s="74">
        <v>80.020755519185144</v>
      </c>
      <c r="F10" s="74">
        <v>79.517347050454205</v>
      </c>
      <c r="G10" s="74">
        <v>79.442212679503172</v>
      </c>
      <c r="H10" s="74">
        <v>80.611404620694131</v>
      </c>
      <c r="I10" s="74">
        <v>81.617997492122399</v>
      </c>
      <c r="J10" s="74">
        <v>97.016205910390852</v>
      </c>
      <c r="K10" s="74">
        <v>91.800631922502703</v>
      </c>
      <c r="L10" s="74">
        <v>97.777483794152658</v>
      </c>
      <c r="M10" s="74">
        <v>93.97805469245661</v>
      </c>
      <c r="N10" s="74">
        <v>91.655883492264962</v>
      </c>
      <c r="O10" s="74">
        <v>90.071396225776283</v>
      </c>
      <c r="P10" s="74">
        <v>90.976279329129667</v>
      </c>
      <c r="Q10" s="120"/>
    </row>
    <row r="11" spans="1:17" x14ac:dyDescent="0.25">
      <c r="A11" s="97" t="s">
        <v>157</v>
      </c>
      <c r="B11" s="74">
        <v>75.742257895476797</v>
      </c>
      <c r="C11" s="74">
        <v>77.569578919390963</v>
      </c>
      <c r="D11" s="74">
        <v>78.368304891777925</v>
      </c>
      <c r="E11" s="74">
        <v>78.753479303754432</v>
      </c>
      <c r="F11" s="74">
        <v>77.662549522255887</v>
      </c>
      <c r="G11" s="74">
        <v>77.938230271738391</v>
      </c>
      <c r="H11" s="74">
        <v>78.961555216728385</v>
      </c>
      <c r="I11" s="74">
        <v>80.293328660205162</v>
      </c>
      <c r="J11" s="74">
        <v>96.717938605140347</v>
      </c>
      <c r="K11" s="74">
        <v>90.823076224692286</v>
      </c>
      <c r="L11" s="74">
        <v>97.320714390841673</v>
      </c>
      <c r="M11" s="74">
        <v>93.492333262518585</v>
      </c>
      <c r="N11" s="74">
        <v>91.370023565203297</v>
      </c>
      <c r="O11" s="74">
        <v>89.609635664206294</v>
      </c>
      <c r="P11" s="74">
        <v>90.228545074879264</v>
      </c>
      <c r="Q11" s="120"/>
    </row>
    <row r="12" spans="1:17" x14ac:dyDescent="0.25">
      <c r="A12" s="16" t="s">
        <v>158</v>
      </c>
      <c r="B12" s="75">
        <v>72.0394432270609</v>
      </c>
      <c r="C12" s="75">
        <v>72.650578471978108</v>
      </c>
      <c r="D12" s="75">
        <v>74.207705811697309</v>
      </c>
      <c r="E12" s="75">
        <v>75.047286720584395</v>
      </c>
      <c r="F12" s="75">
        <v>73.24049167489531</v>
      </c>
      <c r="G12" s="75">
        <v>73.947405231500909</v>
      </c>
      <c r="H12" s="75">
        <v>74.908096093015303</v>
      </c>
      <c r="I12" s="75">
        <v>76.597516131270382</v>
      </c>
      <c r="J12" s="75">
        <v>95.731466028938627</v>
      </c>
      <c r="K12" s="75">
        <v>90.627309069551544</v>
      </c>
      <c r="L12" s="75">
        <v>96.412673474731605</v>
      </c>
      <c r="M12" s="75">
        <v>93.0034593302302</v>
      </c>
      <c r="N12" s="75">
        <v>90.57562175938132</v>
      </c>
      <c r="O12" s="75">
        <v>86.759169624610095</v>
      </c>
      <c r="P12" s="75">
        <v>87.192192443544201</v>
      </c>
      <c r="Q12" s="120"/>
    </row>
    <row r="13" spans="1:17" x14ac:dyDescent="0.25">
      <c r="A13" s="16" t="s">
        <v>159</v>
      </c>
      <c r="B13" s="75">
        <v>75.451550156802028</v>
      </c>
      <c r="C13" s="75">
        <v>78.145849495733117</v>
      </c>
      <c r="D13" s="75">
        <v>78.096554447625635</v>
      </c>
      <c r="E13" s="75">
        <v>77.637017758726273</v>
      </c>
      <c r="F13" s="75">
        <v>76.506676988581376</v>
      </c>
      <c r="G13" s="75">
        <v>76.25</v>
      </c>
      <c r="H13" s="75">
        <v>78.074765965431695</v>
      </c>
      <c r="I13" s="75">
        <v>79.389837357308821</v>
      </c>
      <c r="J13" s="75">
        <v>96.830051115425761</v>
      </c>
      <c r="K13" s="75">
        <v>89.104962303207543</v>
      </c>
      <c r="L13" s="75">
        <v>97.44181498141991</v>
      </c>
      <c r="M13" s="75">
        <v>92.52154269370206</v>
      </c>
      <c r="N13" s="75">
        <v>91.289981496167059</v>
      </c>
      <c r="O13" s="75">
        <v>89.468054627065229</v>
      </c>
      <c r="P13" s="75">
        <v>90.446607442782849</v>
      </c>
      <c r="Q13" s="120"/>
    </row>
    <row r="14" spans="1:17" x14ac:dyDescent="0.25">
      <c r="A14" s="16" t="s">
        <v>160</v>
      </c>
      <c r="B14" s="75">
        <v>81.90711414596349</v>
      </c>
      <c r="C14" s="75">
        <v>84.689624917745121</v>
      </c>
      <c r="D14" s="75">
        <v>85.187319884726222</v>
      </c>
      <c r="E14" s="75">
        <v>85.500023619443525</v>
      </c>
      <c r="F14" s="75">
        <v>84.911954252518839</v>
      </c>
      <c r="G14" s="75">
        <v>85.104316047555159</v>
      </c>
      <c r="H14" s="75">
        <v>85.871391854487939</v>
      </c>
      <c r="I14" s="75">
        <v>86.547465974429272</v>
      </c>
      <c r="J14" s="75">
        <v>97.905037557714834</v>
      </c>
      <c r="K14" s="75">
        <v>92.89024690345336</v>
      </c>
      <c r="L14" s="75">
        <v>98.278239792720129</v>
      </c>
      <c r="M14" s="75">
        <v>95.099923905642996</v>
      </c>
      <c r="N14" s="75">
        <v>92.348018754080201</v>
      </c>
      <c r="O14" s="75">
        <v>93.032871189369317</v>
      </c>
      <c r="P14" s="75">
        <v>93.861255429690829</v>
      </c>
      <c r="Q14" s="120"/>
    </row>
    <row r="15" spans="1:17" ht="25.5" x14ac:dyDescent="0.25">
      <c r="A15" s="97" t="s">
        <v>161</v>
      </c>
      <c r="B15" s="74">
        <v>80.323906584355811</v>
      </c>
      <c r="C15" s="74">
        <v>83.354225668167828</v>
      </c>
      <c r="D15" s="74">
        <v>83.576509354751835</v>
      </c>
      <c r="E15" s="74">
        <v>83.166441136671182</v>
      </c>
      <c r="F15" s="74">
        <v>83.938159600074059</v>
      </c>
      <c r="G15" s="74">
        <v>82.740622788393495</v>
      </c>
      <c r="H15" s="74">
        <v>84.111717644340473</v>
      </c>
      <c r="I15" s="74">
        <v>84.518766696677645</v>
      </c>
      <c r="J15" s="74">
        <v>97.681924882629119</v>
      </c>
      <c r="K15" s="74">
        <v>93.778705088838151</v>
      </c>
      <c r="L15" s="74">
        <v>98.691964743261252</v>
      </c>
      <c r="M15" s="74">
        <v>94.883623401132311</v>
      </c>
      <c r="N15" s="74">
        <v>92.213333981715621</v>
      </c>
      <c r="O15" s="74">
        <v>90.981442365721193</v>
      </c>
      <c r="P15" s="74">
        <v>92.492079156495095</v>
      </c>
      <c r="Q15" s="120"/>
    </row>
    <row r="16" spans="1:17" x14ac:dyDescent="0.25">
      <c r="A16" s="16" t="s">
        <v>162</v>
      </c>
      <c r="B16" s="75">
        <v>74.323951434878595</v>
      </c>
      <c r="C16" s="75">
        <v>77.446678515885353</v>
      </c>
      <c r="D16" s="75">
        <v>77.107911172796676</v>
      </c>
      <c r="E16" s="75">
        <v>77.332442015927455</v>
      </c>
      <c r="F16" s="75">
        <v>76.977936260307558</v>
      </c>
      <c r="G16" s="75">
        <v>76.357175060333631</v>
      </c>
      <c r="H16" s="75">
        <v>76.988643814419461</v>
      </c>
      <c r="I16" s="75">
        <v>77.553450758834614</v>
      </c>
      <c r="J16" s="75">
        <v>96.628974889844457</v>
      </c>
      <c r="K16" s="75">
        <v>91.037006494175856</v>
      </c>
      <c r="L16" s="75">
        <v>98.046329891152666</v>
      </c>
      <c r="M16" s="75">
        <v>93.513890503312808</v>
      </c>
      <c r="N16" s="75">
        <v>89.74388824214202</v>
      </c>
      <c r="O16" s="75">
        <v>87.201760753002873</v>
      </c>
      <c r="P16" s="75">
        <v>89.094515809081457</v>
      </c>
      <c r="Q16" s="120"/>
    </row>
    <row r="17" spans="1:17" x14ac:dyDescent="0.25">
      <c r="A17" s="16" t="s">
        <v>163</v>
      </c>
      <c r="B17" s="75">
        <v>87.800759814267622</v>
      </c>
      <c r="C17" s="75">
        <v>90.710960643250104</v>
      </c>
      <c r="D17" s="75">
        <v>91.338666289112282</v>
      </c>
      <c r="E17" s="75">
        <v>90.156949080320999</v>
      </c>
      <c r="F17" s="75">
        <v>92.509231580798314</v>
      </c>
      <c r="G17" s="75">
        <v>90.633599570440964</v>
      </c>
      <c r="H17" s="75">
        <v>92.718954248366018</v>
      </c>
      <c r="I17" s="75">
        <v>92.33119953678387</v>
      </c>
      <c r="J17" s="75">
        <v>98.961056371070441</v>
      </c>
      <c r="K17" s="75">
        <v>96.541147473640962</v>
      </c>
      <c r="L17" s="75">
        <v>99.484018919306294</v>
      </c>
      <c r="M17" s="75">
        <v>96.253642944439221</v>
      </c>
      <c r="N17" s="75">
        <v>94.905790265419029</v>
      </c>
      <c r="O17" s="75">
        <v>95.367928887922361</v>
      </c>
      <c r="P17" s="75">
        <v>96.449287604888212</v>
      </c>
      <c r="Q17" s="120"/>
    </row>
    <row r="18" spans="1:17" x14ac:dyDescent="0.25">
      <c r="A18" s="16" t="s">
        <v>164</v>
      </c>
      <c r="B18" s="75">
        <v>97.231833910034609</v>
      </c>
      <c r="C18" s="75">
        <v>99.604743083003953</v>
      </c>
      <c r="D18" s="75">
        <v>98.954703832752614</v>
      </c>
      <c r="E18" s="75">
        <v>98.785425101214571</v>
      </c>
      <c r="F18" s="75">
        <v>96.673596673596677</v>
      </c>
      <c r="G18" s="75">
        <v>100</v>
      </c>
      <c r="H18" s="75">
        <v>100</v>
      </c>
      <c r="I18" s="75">
        <v>100</v>
      </c>
      <c r="J18" s="75">
        <v>100</v>
      </c>
      <c r="K18" s="75">
        <v>100</v>
      </c>
      <c r="L18" s="75">
        <v>99.428571428571431</v>
      </c>
      <c r="M18" s="75">
        <v>97.132616487455195</v>
      </c>
      <c r="N18" s="75">
        <v>97.647058823529406</v>
      </c>
      <c r="O18" s="75">
        <v>92.5</v>
      </c>
      <c r="P18" s="75">
        <v>91.925465838509311</v>
      </c>
      <c r="Q18" s="120"/>
    </row>
    <row r="19" spans="1:17" x14ac:dyDescent="0.25">
      <c r="A19" s="16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121"/>
    </row>
    <row r="20" spans="1:17" x14ac:dyDescent="0.25">
      <c r="A20" s="7" t="s">
        <v>140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121"/>
    </row>
    <row r="21" spans="1:17" x14ac:dyDescent="0.25">
      <c r="A21" s="96" t="s">
        <v>130</v>
      </c>
      <c r="B21" s="74">
        <v>22.913759545518179</v>
      </c>
      <c r="C21" s="74">
        <v>20.751530504538739</v>
      </c>
      <c r="D21" s="74">
        <v>20.139689397583798</v>
      </c>
      <c r="E21" s="74">
        <v>19.979244480814859</v>
      </c>
      <c r="F21" s="74">
        <v>20.482652949545802</v>
      </c>
      <c r="G21" s="74">
        <v>20.557787320496836</v>
      </c>
      <c r="H21" s="74">
        <v>19.38859537930588</v>
      </c>
      <c r="I21" s="74">
        <v>18.382002507877605</v>
      </c>
      <c r="J21" s="74">
        <v>2.9837940896091517</v>
      </c>
      <c r="K21" s="74">
        <v>8.1993680774973079</v>
      </c>
      <c r="L21" s="74">
        <v>2.2225162058473344</v>
      </c>
      <c r="M21" s="74">
        <v>6.021945307543394</v>
      </c>
      <c r="N21" s="74">
        <v>8.3441165077350394</v>
      </c>
      <c r="O21" s="74">
        <v>9.9286037742237188</v>
      </c>
      <c r="P21" s="74">
        <v>9.0237206708703308</v>
      </c>
      <c r="Q21" s="121"/>
    </row>
    <row r="22" spans="1:17" x14ac:dyDescent="0.25">
      <c r="A22" s="97" t="s">
        <v>157</v>
      </c>
      <c r="B22" s="74">
        <v>24.257742104523203</v>
      </c>
      <c r="C22" s="74">
        <v>22.43042108060903</v>
      </c>
      <c r="D22" s="74">
        <v>21.631695108222079</v>
      </c>
      <c r="E22" s="74">
        <v>21.246520696245558</v>
      </c>
      <c r="F22" s="74">
        <v>22.337450477744117</v>
      </c>
      <c r="G22" s="74">
        <v>22.061769728261602</v>
      </c>
      <c r="H22" s="74">
        <v>21.038444783271618</v>
      </c>
      <c r="I22" s="74">
        <v>19.706671339794831</v>
      </c>
      <c r="J22" s="74">
        <v>3.2820613948596598</v>
      </c>
      <c r="K22" s="74">
        <v>9.1769237753077135</v>
      </c>
      <c r="L22" s="74">
        <v>2.6792856091583319</v>
      </c>
      <c r="M22" s="74">
        <v>6.5076667374814114</v>
      </c>
      <c r="N22" s="74">
        <v>8.6299764347967027</v>
      </c>
      <c r="O22" s="74">
        <v>10.390364335793711</v>
      </c>
      <c r="P22" s="74">
        <v>9.7714549251207412</v>
      </c>
      <c r="Q22" s="121"/>
    </row>
    <row r="23" spans="1:17" x14ac:dyDescent="0.25">
      <c r="A23" s="16" t="s">
        <v>158</v>
      </c>
      <c r="B23" s="75">
        <v>27.960556772939103</v>
      </c>
      <c r="C23" s="75">
        <v>27.349421528021882</v>
      </c>
      <c r="D23" s="75">
        <v>25.792294188302691</v>
      </c>
      <c r="E23" s="75">
        <v>24.952713279415601</v>
      </c>
      <c r="F23" s="75">
        <v>26.759508325104704</v>
      </c>
      <c r="G23" s="75">
        <v>26.052594768499095</v>
      </c>
      <c r="H23" s="75">
        <v>25.091903906984697</v>
      </c>
      <c r="I23" s="75">
        <v>23.402483868729618</v>
      </c>
      <c r="J23" s="75">
        <v>4.2685339710613697</v>
      </c>
      <c r="K23" s="75">
        <v>9.3726909304484565</v>
      </c>
      <c r="L23" s="75">
        <v>3.587326525268395</v>
      </c>
      <c r="M23" s="75">
        <v>6.9965406697698</v>
      </c>
      <c r="N23" s="75">
        <v>9.4243782406186831</v>
      </c>
      <c r="O23" s="75">
        <v>13.240830375389912</v>
      </c>
      <c r="P23" s="75">
        <v>12.807807556455797</v>
      </c>
      <c r="Q23" s="120"/>
    </row>
    <row r="24" spans="1:17" x14ac:dyDescent="0.25">
      <c r="A24" s="16" t="s">
        <v>159</v>
      </c>
      <c r="B24" s="75">
        <v>24.548449843197968</v>
      </c>
      <c r="C24" s="75">
        <v>21.854150504266872</v>
      </c>
      <c r="D24" s="75">
        <v>21.903445552374372</v>
      </c>
      <c r="E24" s="75">
        <v>22.36298224127373</v>
      </c>
      <c r="F24" s="75">
        <v>23.493323011418617</v>
      </c>
      <c r="G24" s="75">
        <v>23.75</v>
      </c>
      <c r="H24" s="75">
        <v>21.925234034568312</v>
      </c>
      <c r="I24" s="75">
        <v>20.610162642691183</v>
      </c>
      <c r="J24" s="75">
        <v>3.1699488845742363</v>
      </c>
      <c r="K24" s="75">
        <v>10.89503769679245</v>
      </c>
      <c r="L24" s="75">
        <v>2.5581850185800898</v>
      </c>
      <c r="M24" s="75">
        <v>7.4784573062979369</v>
      </c>
      <c r="N24" s="75">
        <v>8.7100185038329361</v>
      </c>
      <c r="O24" s="75">
        <v>10.531945372934773</v>
      </c>
      <c r="P24" s="75">
        <v>9.553392557217153</v>
      </c>
      <c r="Q24" s="121"/>
    </row>
    <row r="25" spans="1:17" x14ac:dyDescent="0.25">
      <c r="A25" s="16" t="s">
        <v>160</v>
      </c>
      <c r="B25" s="75">
        <v>18.092885854036513</v>
      </c>
      <c r="C25" s="75">
        <v>15.310375082254883</v>
      </c>
      <c r="D25" s="75">
        <v>14.812680115273775</v>
      </c>
      <c r="E25" s="75">
        <v>14.499976380556474</v>
      </c>
      <c r="F25" s="75">
        <v>15.088045747481166</v>
      </c>
      <c r="G25" s="75">
        <v>14.895683952444836</v>
      </c>
      <c r="H25" s="75">
        <v>14.128608145512059</v>
      </c>
      <c r="I25" s="75">
        <v>13.452534025570731</v>
      </c>
      <c r="J25" s="75">
        <v>2.0949624422851629</v>
      </c>
      <c r="K25" s="75">
        <v>7.1097530965466325</v>
      </c>
      <c r="L25" s="75">
        <v>1.7217602072798697</v>
      </c>
      <c r="M25" s="75">
        <v>4.9000760943570025</v>
      </c>
      <c r="N25" s="75">
        <v>7.6519812459198002</v>
      </c>
      <c r="O25" s="75">
        <v>6.9671288106306823</v>
      </c>
      <c r="P25" s="75">
        <v>6.1387445703091732</v>
      </c>
      <c r="Q25" s="121"/>
    </row>
    <row r="26" spans="1:17" ht="25.5" x14ac:dyDescent="0.25">
      <c r="A26" s="97" t="s">
        <v>161</v>
      </c>
      <c r="B26" s="74">
        <v>19.676093415644193</v>
      </c>
      <c r="C26" s="74">
        <v>16.645774331832179</v>
      </c>
      <c r="D26" s="74">
        <v>16.423490645248165</v>
      </c>
      <c r="E26" s="74">
        <v>16.833558863328825</v>
      </c>
      <c r="F26" s="74">
        <v>16.061840399925938</v>
      </c>
      <c r="G26" s="74">
        <v>17.259377211606513</v>
      </c>
      <c r="H26" s="74">
        <v>15.888282355659534</v>
      </c>
      <c r="I26" s="74">
        <v>15.481233303322362</v>
      </c>
      <c r="J26" s="74">
        <v>2.318075117370892</v>
      </c>
      <c r="K26" s="74">
        <v>6.2212949111618512</v>
      </c>
      <c r="L26" s="74">
        <v>1.3080352567387517</v>
      </c>
      <c r="M26" s="74">
        <v>5.1163765988676868</v>
      </c>
      <c r="N26" s="74">
        <v>7.7866660182843797</v>
      </c>
      <c r="O26" s="74">
        <v>9.0185576342788174</v>
      </c>
      <c r="P26" s="74">
        <v>7.507920843504909</v>
      </c>
      <c r="Q26" s="121"/>
    </row>
    <row r="27" spans="1:17" x14ac:dyDescent="0.25">
      <c r="A27" s="16" t="s">
        <v>162</v>
      </c>
      <c r="B27" s="75">
        <v>25.676048565121413</v>
      </c>
      <c r="C27" s="75">
        <v>22.55332148411464</v>
      </c>
      <c r="D27" s="75">
        <v>22.892088827203331</v>
      </c>
      <c r="E27" s="75">
        <v>22.667557984072545</v>
      </c>
      <c r="F27" s="75">
        <v>23.022063739692445</v>
      </c>
      <c r="G27" s="75">
        <v>23.642824939666372</v>
      </c>
      <c r="H27" s="75">
        <v>23.011356185580528</v>
      </c>
      <c r="I27" s="75">
        <v>22.446549241165393</v>
      </c>
      <c r="J27" s="75">
        <v>3.3710251101555446</v>
      </c>
      <c r="K27" s="75">
        <v>8.9629935058241426</v>
      </c>
      <c r="L27" s="75">
        <v>1.9536701088473347</v>
      </c>
      <c r="M27" s="75">
        <v>6.4861094966872024</v>
      </c>
      <c r="N27" s="75">
        <v>10.256111757857974</v>
      </c>
      <c r="O27" s="75">
        <v>12.79823924699712</v>
      </c>
      <c r="P27" s="75">
        <v>10.905484190918548</v>
      </c>
      <c r="Q27" s="121"/>
    </row>
    <row r="28" spans="1:17" x14ac:dyDescent="0.25">
      <c r="A28" s="16" t="s">
        <v>163</v>
      </c>
      <c r="B28" s="75">
        <v>12.199240185732377</v>
      </c>
      <c r="C28" s="75">
        <v>9.2890393567498943</v>
      </c>
      <c r="D28" s="75">
        <v>8.6613337108877246</v>
      </c>
      <c r="E28" s="75">
        <v>9.8430509196789995</v>
      </c>
      <c r="F28" s="75">
        <v>7.4907684192016877</v>
      </c>
      <c r="G28" s="75">
        <v>9.3664004295590306</v>
      </c>
      <c r="H28" s="75">
        <v>7.2810457516339868</v>
      </c>
      <c r="I28" s="75">
        <v>7.6688004632161357</v>
      </c>
      <c r="J28" s="75">
        <v>1.0389436289295528</v>
      </c>
      <c r="K28" s="75">
        <v>3.4588525263590304</v>
      </c>
      <c r="L28" s="75">
        <v>0.51598108069370785</v>
      </c>
      <c r="M28" s="75">
        <v>3.7463570555607784</v>
      </c>
      <c r="N28" s="75">
        <v>5.0942097345809643</v>
      </c>
      <c r="O28" s="75">
        <v>4.6320711120776359</v>
      </c>
      <c r="P28" s="75">
        <v>3.5507123951117867</v>
      </c>
      <c r="Q28" s="121"/>
    </row>
    <row r="29" spans="1:17" ht="15.75" thickBot="1" x14ac:dyDescent="0.3">
      <c r="A29" s="17" t="s">
        <v>164</v>
      </c>
      <c r="B29" s="76">
        <v>2.7681660899653981</v>
      </c>
      <c r="C29" s="76">
        <v>0.39525691699604742</v>
      </c>
      <c r="D29" s="76">
        <v>1.0452961672473868</v>
      </c>
      <c r="E29" s="76">
        <v>1.214574898785425</v>
      </c>
      <c r="F29" s="76">
        <v>3.3264033264033266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0.5714285714285714</v>
      </c>
      <c r="M29" s="76">
        <v>2.8673835125448028</v>
      </c>
      <c r="N29" s="76">
        <v>2.3529411764705883</v>
      </c>
      <c r="O29" s="76">
        <v>7.5</v>
      </c>
      <c r="P29" s="76">
        <v>8.0745341614906838</v>
      </c>
      <c r="Q29" s="121"/>
    </row>
    <row r="30" spans="1:17" x14ac:dyDescent="0.25">
      <c r="A30" s="220" t="s">
        <v>122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15"/>
      <c r="O30" s="15"/>
      <c r="P30" s="15"/>
      <c r="Q30" s="121"/>
    </row>
    <row r="31" spans="1:17" x14ac:dyDescent="0.25">
      <c r="Q31" s="121"/>
    </row>
    <row r="32" spans="1:17" x14ac:dyDescent="0.25">
      <c r="Q32" s="121"/>
    </row>
    <row r="33" spans="17:17" x14ac:dyDescent="0.25">
      <c r="Q33" s="121"/>
    </row>
    <row r="35" spans="17:17" x14ac:dyDescent="0.25">
      <c r="Q35" s="121"/>
    </row>
    <row r="36" spans="17:17" x14ac:dyDescent="0.25">
      <c r="Q36" s="121"/>
    </row>
    <row r="37" spans="17:17" x14ac:dyDescent="0.25">
      <c r="Q37" s="121"/>
    </row>
    <row r="38" spans="17:17" x14ac:dyDescent="0.25">
      <c r="Q38" s="121"/>
    </row>
    <row r="39" spans="17:17" x14ac:dyDescent="0.25">
      <c r="Q39" s="121"/>
    </row>
    <row r="40" spans="17:17" x14ac:dyDescent="0.25">
      <c r="Q40" s="121"/>
    </row>
    <row r="41" spans="17:17" x14ac:dyDescent="0.25">
      <c r="Q41" s="120"/>
    </row>
    <row r="42" spans="17:17" x14ac:dyDescent="0.25">
      <c r="Q42" s="121"/>
    </row>
    <row r="43" spans="17:17" x14ac:dyDescent="0.25">
      <c r="Q43" s="121"/>
    </row>
    <row r="44" spans="17:17" x14ac:dyDescent="0.25">
      <c r="Q44" s="121"/>
    </row>
  </sheetData>
  <mergeCells count="1">
    <mergeCell ref="A30:M30"/>
  </mergeCells>
  <conditionalFormatting sqref="G9:P9">
    <cfRule type="cellIs" dxfId="3" priority="1" operator="greaterThan">
      <formula>0.4999</formula>
    </cfRule>
  </conditionalFormatting>
  <hyperlinks>
    <hyperlink ref="Q2" location="Contenido!A1" display="Contenido" xr:uid="{E8FC24D1-1F1C-41E3-94D9-EA450EB0CA99}"/>
  </hyperlinks>
  <pageMargins left="0.7" right="0.7" top="0.75" bottom="0.75" header="0.3" footer="0.3"/>
  <pageSetup scale="8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4304F-C328-4593-A73E-8A49EC31B38D}">
  <sheetPr>
    <tabColor rgb="FFF2DAB1"/>
    <pageSetUpPr fitToPage="1"/>
  </sheetPr>
  <dimension ref="A1:Q44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Q2" sqref="Q2"/>
    </sheetView>
  </sheetViews>
  <sheetFormatPr baseColWidth="10" defaultColWidth="11.42578125" defaultRowHeight="15" x14ac:dyDescent="0.25"/>
  <cols>
    <col min="1" max="1" width="18.7109375" customWidth="1"/>
    <col min="2" max="16" width="8.28515625" customWidth="1"/>
    <col min="17" max="17" width="14" style="119" customWidth="1"/>
  </cols>
  <sheetData>
    <row r="1" spans="1:17" x14ac:dyDescent="0.25">
      <c r="A1" s="196" t="s">
        <v>170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</row>
    <row r="2" spans="1:17" x14ac:dyDescent="0.25">
      <c r="A2" s="196" t="s">
        <v>171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14" t="s">
        <v>0</v>
      </c>
    </row>
    <row r="3" spans="1:17" x14ac:dyDescent="0.25">
      <c r="A3" s="196" t="s">
        <v>127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</row>
    <row r="4" spans="1:17" x14ac:dyDescent="0.25">
      <c r="A4" s="196" t="s">
        <v>112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</row>
    <row r="5" spans="1:17" x14ac:dyDescent="0.25">
      <c r="A5" s="196" t="s">
        <v>156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20"/>
    </row>
    <row r="6" spans="1:17" x14ac:dyDescent="0.25">
      <c r="A6" s="30" t="s">
        <v>128</v>
      </c>
      <c r="B6" s="66">
        <v>2010</v>
      </c>
      <c r="C6" s="66">
        <v>2011</v>
      </c>
      <c r="D6" s="66">
        <v>2012</v>
      </c>
      <c r="E6" s="66">
        <v>2013</v>
      </c>
      <c r="F6" s="66">
        <v>2014</v>
      </c>
      <c r="G6" s="66">
        <v>2015</v>
      </c>
      <c r="H6" s="66">
        <v>2016</v>
      </c>
      <c r="I6" s="66">
        <v>2017</v>
      </c>
      <c r="J6" s="66">
        <v>2018</v>
      </c>
      <c r="K6" s="66">
        <v>2019</v>
      </c>
      <c r="L6" s="66">
        <v>2020</v>
      </c>
      <c r="M6" s="67">
        <v>2021</v>
      </c>
      <c r="N6" s="67">
        <v>2022</v>
      </c>
      <c r="O6" s="67">
        <v>2023</v>
      </c>
      <c r="P6" s="67">
        <v>2024</v>
      </c>
    </row>
    <row r="7" spans="1:17" ht="6" customHeight="1" x14ac:dyDescent="0.2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20"/>
      <c r="N7" s="20"/>
      <c r="O7" s="20"/>
      <c r="P7" s="20"/>
      <c r="Q7" s="120"/>
    </row>
    <row r="8" spans="1:17" x14ac:dyDescent="0.25">
      <c r="A8" s="21" t="s">
        <v>129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4"/>
      <c r="N8" s="4"/>
      <c r="O8" s="4"/>
      <c r="P8" s="4"/>
    </row>
    <row r="9" spans="1:17" x14ac:dyDescent="0.25">
      <c r="A9" s="95" t="s">
        <v>130</v>
      </c>
      <c r="B9" s="70">
        <v>60778</v>
      </c>
      <c r="C9" s="70">
        <v>61549</v>
      </c>
      <c r="D9" s="70">
        <v>66673</v>
      </c>
      <c r="E9" s="70">
        <v>72995</v>
      </c>
      <c r="F9" s="70">
        <v>80686</v>
      </c>
      <c r="G9" s="70">
        <v>83237</v>
      </c>
      <c r="H9" s="70">
        <v>83230</v>
      </c>
      <c r="I9" s="70">
        <v>86095</v>
      </c>
      <c r="J9" s="70">
        <v>90167</v>
      </c>
      <c r="K9" s="70">
        <v>93396</v>
      </c>
      <c r="L9" s="70">
        <v>100096</v>
      </c>
      <c r="M9" s="70">
        <f t="shared" ref="M9:M17" si="0">+M20+M31</f>
        <v>103005</v>
      </c>
      <c r="N9" s="70">
        <v>102777</v>
      </c>
      <c r="O9" s="70">
        <v>102414</v>
      </c>
      <c r="P9" s="70">
        <v>102972</v>
      </c>
      <c r="Q9" s="132"/>
    </row>
    <row r="10" spans="1:17" x14ac:dyDescent="0.25">
      <c r="A10" s="97" t="s">
        <v>157</v>
      </c>
      <c r="B10" s="70">
        <v>34676</v>
      </c>
      <c r="C10" s="70">
        <v>35058</v>
      </c>
      <c r="D10" s="70">
        <v>38826</v>
      </c>
      <c r="E10" s="70">
        <v>42118</v>
      </c>
      <c r="F10" s="70">
        <v>46461</v>
      </c>
      <c r="G10" s="70">
        <v>45950</v>
      </c>
      <c r="H10" s="70">
        <v>45129</v>
      </c>
      <c r="I10" s="70">
        <v>46657</v>
      </c>
      <c r="J10" s="70">
        <v>49373</v>
      </c>
      <c r="K10" s="70">
        <v>49949</v>
      </c>
      <c r="L10" s="70">
        <v>52488</v>
      </c>
      <c r="M10" s="70">
        <f t="shared" si="0"/>
        <v>53119</v>
      </c>
      <c r="N10" s="70">
        <v>52878</v>
      </c>
      <c r="O10" s="70">
        <v>52622</v>
      </c>
      <c r="P10" s="70">
        <v>53372</v>
      </c>
      <c r="Q10" s="133"/>
    </row>
    <row r="11" spans="1:17" x14ac:dyDescent="0.25">
      <c r="A11" s="16" t="s">
        <v>158</v>
      </c>
      <c r="B11" s="57">
        <v>14677</v>
      </c>
      <c r="C11" s="57">
        <v>14755</v>
      </c>
      <c r="D11" s="57">
        <v>18076</v>
      </c>
      <c r="E11" s="57">
        <v>18556</v>
      </c>
      <c r="F11" s="57">
        <v>18695</v>
      </c>
      <c r="G11" s="57">
        <v>18026</v>
      </c>
      <c r="H11" s="57">
        <v>17519</v>
      </c>
      <c r="I11" s="57">
        <v>18022</v>
      </c>
      <c r="J11" s="57">
        <v>19217</v>
      </c>
      <c r="K11" s="57">
        <v>17140</v>
      </c>
      <c r="L11" s="57">
        <v>19097</v>
      </c>
      <c r="M11" s="57">
        <f t="shared" si="0"/>
        <v>18188</v>
      </c>
      <c r="N11" s="57">
        <v>18659</v>
      </c>
      <c r="O11" s="57">
        <v>18728</v>
      </c>
      <c r="P11" s="57">
        <v>20525</v>
      </c>
    </row>
    <row r="12" spans="1:17" x14ac:dyDescent="0.25">
      <c r="A12" s="16" t="s">
        <v>159</v>
      </c>
      <c r="B12" s="57">
        <v>11202</v>
      </c>
      <c r="C12" s="57">
        <v>11437</v>
      </c>
      <c r="D12" s="57">
        <v>11611</v>
      </c>
      <c r="E12" s="57">
        <v>14110</v>
      </c>
      <c r="F12" s="57">
        <v>15750</v>
      </c>
      <c r="G12" s="57">
        <v>15129</v>
      </c>
      <c r="H12" s="57">
        <v>15005</v>
      </c>
      <c r="I12" s="57">
        <v>15578</v>
      </c>
      <c r="J12" s="57">
        <v>16185</v>
      </c>
      <c r="K12" s="57">
        <v>17297</v>
      </c>
      <c r="L12" s="57">
        <v>17103</v>
      </c>
      <c r="M12" s="57">
        <f t="shared" si="0"/>
        <v>18235</v>
      </c>
      <c r="N12" s="57">
        <v>17496</v>
      </c>
      <c r="O12" s="57">
        <v>17629</v>
      </c>
      <c r="P12" s="57">
        <v>17032</v>
      </c>
    </row>
    <row r="13" spans="1:17" x14ac:dyDescent="0.25">
      <c r="A13" s="16" t="s">
        <v>160</v>
      </c>
      <c r="B13" s="57">
        <v>8797</v>
      </c>
      <c r="C13" s="57">
        <v>8866</v>
      </c>
      <c r="D13" s="57">
        <v>9139</v>
      </c>
      <c r="E13" s="57">
        <v>9452</v>
      </c>
      <c r="F13" s="57">
        <v>12016</v>
      </c>
      <c r="G13" s="57">
        <v>12795</v>
      </c>
      <c r="H13" s="57">
        <v>12605</v>
      </c>
      <c r="I13" s="57">
        <v>13057</v>
      </c>
      <c r="J13" s="57">
        <v>13971</v>
      </c>
      <c r="K13" s="57">
        <v>15512</v>
      </c>
      <c r="L13" s="57">
        <v>16288</v>
      </c>
      <c r="M13" s="57">
        <f t="shared" si="0"/>
        <v>16696</v>
      </c>
      <c r="N13" s="57">
        <v>16723</v>
      </c>
      <c r="O13" s="57">
        <v>16265</v>
      </c>
      <c r="P13" s="57">
        <v>15815</v>
      </c>
      <c r="Q13" s="121"/>
    </row>
    <row r="14" spans="1:17" ht="25.5" x14ac:dyDescent="0.25">
      <c r="A14" s="97" t="s">
        <v>161</v>
      </c>
      <c r="B14" s="70">
        <v>26102</v>
      </c>
      <c r="C14" s="70">
        <v>26491</v>
      </c>
      <c r="D14" s="70">
        <v>27847</v>
      </c>
      <c r="E14" s="70">
        <v>30877</v>
      </c>
      <c r="F14" s="70">
        <v>34225</v>
      </c>
      <c r="G14" s="70">
        <v>37287</v>
      </c>
      <c r="H14" s="70">
        <v>38101</v>
      </c>
      <c r="I14" s="70">
        <v>39438</v>
      </c>
      <c r="J14" s="70">
        <v>40794</v>
      </c>
      <c r="K14" s="70">
        <v>43447</v>
      </c>
      <c r="L14" s="70">
        <v>47608</v>
      </c>
      <c r="M14" s="70">
        <f t="shared" si="0"/>
        <v>49886</v>
      </c>
      <c r="N14" s="70">
        <v>49899</v>
      </c>
      <c r="O14" s="70">
        <v>49792</v>
      </c>
      <c r="P14" s="70">
        <v>49600</v>
      </c>
      <c r="Q14" s="132"/>
    </row>
    <row r="15" spans="1:17" x14ac:dyDescent="0.25">
      <c r="A15" s="16" t="s">
        <v>162</v>
      </c>
      <c r="B15" s="57">
        <v>10734</v>
      </c>
      <c r="C15" s="57">
        <v>10722</v>
      </c>
      <c r="D15" s="57">
        <v>11827</v>
      </c>
      <c r="E15" s="57">
        <v>13515</v>
      </c>
      <c r="F15" s="57">
        <v>14314</v>
      </c>
      <c r="G15" s="57">
        <v>15431</v>
      </c>
      <c r="H15" s="57">
        <v>14917</v>
      </c>
      <c r="I15" s="57">
        <v>15302</v>
      </c>
      <c r="J15" s="57">
        <v>15997</v>
      </c>
      <c r="K15" s="57">
        <v>16722</v>
      </c>
      <c r="L15" s="57">
        <v>18978</v>
      </c>
      <c r="M15" s="57">
        <f t="shared" si="0"/>
        <v>18945</v>
      </c>
      <c r="N15" s="57">
        <v>18792</v>
      </c>
      <c r="O15" s="57">
        <v>18900</v>
      </c>
      <c r="P15" s="57">
        <v>18942</v>
      </c>
      <c r="Q15" s="121"/>
    </row>
    <row r="16" spans="1:17" x14ac:dyDescent="0.25">
      <c r="A16" s="16" t="s">
        <v>163</v>
      </c>
      <c r="B16" s="57">
        <v>8190</v>
      </c>
      <c r="C16" s="57">
        <v>8268</v>
      </c>
      <c r="D16" s="57">
        <v>8486</v>
      </c>
      <c r="E16" s="57">
        <v>9431</v>
      </c>
      <c r="F16" s="57">
        <v>11067</v>
      </c>
      <c r="G16" s="57">
        <v>11655</v>
      </c>
      <c r="H16" s="57">
        <v>12425</v>
      </c>
      <c r="I16" s="57">
        <v>12406</v>
      </c>
      <c r="J16" s="57">
        <v>12957</v>
      </c>
      <c r="K16" s="57">
        <v>14107</v>
      </c>
      <c r="L16" s="57">
        <v>14908</v>
      </c>
      <c r="M16" s="57">
        <f t="shared" si="0"/>
        <v>16236</v>
      </c>
      <c r="N16" s="57">
        <v>15991</v>
      </c>
      <c r="O16" s="57">
        <v>15678</v>
      </c>
      <c r="P16" s="57">
        <v>15669</v>
      </c>
      <c r="Q16" s="121"/>
    </row>
    <row r="17" spans="1:17" x14ac:dyDescent="0.25">
      <c r="A17" s="16" t="s">
        <v>164</v>
      </c>
      <c r="B17" s="57">
        <v>7178</v>
      </c>
      <c r="C17" s="57">
        <v>7501</v>
      </c>
      <c r="D17" s="57">
        <v>7534</v>
      </c>
      <c r="E17" s="57">
        <v>7931</v>
      </c>
      <c r="F17" s="57">
        <v>8844</v>
      </c>
      <c r="G17" s="57">
        <v>10201</v>
      </c>
      <c r="H17" s="57">
        <v>10759</v>
      </c>
      <c r="I17" s="57">
        <v>11730</v>
      </c>
      <c r="J17" s="57">
        <v>11840</v>
      </c>
      <c r="K17" s="57">
        <v>12618</v>
      </c>
      <c r="L17" s="57">
        <v>13722</v>
      </c>
      <c r="M17" s="57">
        <f t="shared" si="0"/>
        <v>14705</v>
      </c>
      <c r="N17" s="57">
        <v>15116</v>
      </c>
      <c r="O17" s="57">
        <v>15214</v>
      </c>
      <c r="P17" s="57">
        <v>14989</v>
      </c>
      <c r="Q17" s="121"/>
    </row>
    <row r="18" spans="1:17" x14ac:dyDescent="0.25">
      <c r="A18" s="16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121"/>
    </row>
    <row r="19" spans="1:17" x14ac:dyDescent="0.25">
      <c r="A19" s="7" t="s">
        <v>139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71"/>
      <c r="N19" s="71"/>
      <c r="O19" s="71"/>
      <c r="P19" s="71"/>
      <c r="Q19" s="121"/>
    </row>
    <row r="20" spans="1:17" x14ac:dyDescent="0.25">
      <c r="A20" s="96" t="s">
        <v>130</v>
      </c>
      <c r="B20" s="70">
        <v>49538</v>
      </c>
      <c r="C20" s="70">
        <v>51318</v>
      </c>
      <c r="D20" s="70">
        <v>54761</v>
      </c>
      <c r="E20" s="70">
        <v>59711</v>
      </c>
      <c r="F20" s="70">
        <v>67150</v>
      </c>
      <c r="G20" s="70">
        <v>69323</v>
      </c>
      <c r="H20" s="70">
        <v>70400</v>
      </c>
      <c r="I20" s="70">
        <v>74653</v>
      </c>
      <c r="J20" s="70">
        <v>87676</v>
      </c>
      <c r="K20" s="70">
        <v>87106</v>
      </c>
      <c r="L20" s="70">
        <v>97646</v>
      </c>
      <c r="M20" s="70">
        <f>+M21+M25</f>
        <v>98309</v>
      </c>
      <c r="N20" s="70">
        <v>95934</v>
      </c>
      <c r="O20" s="70">
        <v>94050</v>
      </c>
      <c r="P20" s="70">
        <v>95522</v>
      </c>
      <c r="Q20" s="131"/>
    </row>
    <row r="21" spans="1:17" x14ac:dyDescent="0.25">
      <c r="A21" s="97" t="s">
        <v>157</v>
      </c>
      <c r="B21" s="70">
        <v>27359</v>
      </c>
      <c r="C21" s="70">
        <v>27940</v>
      </c>
      <c r="D21" s="70">
        <v>30748</v>
      </c>
      <c r="E21" s="70">
        <v>33597</v>
      </c>
      <c r="F21" s="70">
        <v>37123</v>
      </c>
      <c r="G21" s="70">
        <v>37000</v>
      </c>
      <c r="H21" s="70">
        <v>36922</v>
      </c>
      <c r="I21" s="70">
        <v>39471</v>
      </c>
      <c r="J21" s="70">
        <v>47771</v>
      </c>
      <c r="K21" s="70">
        <v>46115</v>
      </c>
      <c r="L21" s="70">
        <v>50827</v>
      </c>
      <c r="M21" s="70">
        <f>+M22+M23+M24</f>
        <v>50225</v>
      </c>
      <c r="N21" s="70">
        <v>48805</v>
      </c>
      <c r="O21" s="70">
        <v>47154</v>
      </c>
      <c r="P21" s="70">
        <v>48725</v>
      </c>
      <c r="Q21" s="131"/>
    </row>
    <row r="22" spans="1:17" x14ac:dyDescent="0.25">
      <c r="A22" s="16" t="s">
        <v>158</v>
      </c>
      <c r="B22" s="57">
        <v>11198</v>
      </c>
      <c r="C22" s="57">
        <v>11299</v>
      </c>
      <c r="D22" s="57">
        <v>13562</v>
      </c>
      <c r="E22" s="57">
        <v>14480</v>
      </c>
      <c r="F22" s="57">
        <v>14441</v>
      </c>
      <c r="G22" s="57">
        <v>14153</v>
      </c>
      <c r="H22" s="57">
        <v>14076</v>
      </c>
      <c r="I22" s="57">
        <v>14890</v>
      </c>
      <c r="J22" s="57">
        <v>18415</v>
      </c>
      <c r="K22" s="57">
        <v>15763</v>
      </c>
      <c r="L22" s="57">
        <v>18294</v>
      </c>
      <c r="M22" s="57">
        <v>17125</v>
      </c>
      <c r="N22" s="57">
        <v>17215</v>
      </c>
      <c r="O22" s="57">
        <v>16405</v>
      </c>
      <c r="P22" s="57">
        <v>18334</v>
      </c>
      <c r="Q22" s="121"/>
    </row>
    <row r="23" spans="1:17" x14ac:dyDescent="0.25">
      <c r="A23" s="16" t="s">
        <v>159</v>
      </c>
      <c r="B23" s="57">
        <v>8609</v>
      </c>
      <c r="C23" s="57">
        <v>9034</v>
      </c>
      <c r="D23" s="57">
        <v>9170</v>
      </c>
      <c r="E23" s="57">
        <v>11104</v>
      </c>
      <c r="F23" s="57">
        <v>12318</v>
      </c>
      <c r="G23" s="57">
        <v>11908</v>
      </c>
      <c r="H23" s="57">
        <v>11858</v>
      </c>
      <c r="I23" s="57">
        <v>12835</v>
      </c>
      <c r="J23" s="57">
        <v>15708</v>
      </c>
      <c r="K23" s="57">
        <v>15712</v>
      </c>
      <c r="L23" s="57">
        <v>16641</v>
      </c>
      <c r="M23" s="57">
        <v>17127</v>
      </c>
      <c r="N23" s="57">
        <v>15990</v>
      </c>
      <c r="O23" s="57">
        <v>15576</v>
      </c>
      <c r="P23" s="57">
        <v>15428</v>
      </c>
      <c r="Q23" s="120"/>
    </row>
    <row r="24" spans="1:17" x14ac:dyDescent="0.25">
      <c r="A24" s="16" t="s">
        <v>160</v>
      </c>
      <c r="B24" s="57">
        <v>7552</v>
      </c>
      <c r="C24" s="57">
        <v>7607</v>
      </c>
      <c r="D24" s="57">
        <v>8016</v>
      </c>
      <c r="E24" s="57">
        <v>8013</v>
      </c>
      <c r="F24" s="57">
        <v>10364</v>
      </c>
      <c r="G24" s="57">
        <v>10939</v>
      </c>
      <c r="H24" s="57">
        <v>10988</v>
      </c>
      <c r="I24" s="57">
        <v>11746</v>
      </c>
      <c r="J24" s="57">
        <v>13648</v>
      </c>
      <c r="K24" s="57">
        <v>14640</v>
      </c>
      <c r="L24" s="57">
        <v>15892</v>
      </c>
      <c r="M24" s="57">
        <v>15973</v>
      </c>
      <c r="N24" s="57">
        <v>15600</v>
      </c>
      <c r="O24" s="57">
        <v>15173</v>
      </c>
      <c r="P24" s="57">
        <v>14963</v>
      </c>
      <c r="Q24" s="121"/>
    </row>
    <row r="25" spans="1:17" ht="25.5" x14ac:dyDescent="0.25">
      <c r="A25" s="97" t="s">
        <v>161</v>
      </c>
      <c r="B25" s="70">
        <v>22179</v>
      </c>
      <c r="C25" s="70">
        <v>23378</v>
      </c>
      <c r="D25" s="70">
        <v>24013</v>
      </c>
      <c r="E25" s="70">
        <v>26114</v>
      </c>
      <c r="F25" s="70">
        <v>30027</v>
      </c>
      <c r="G25" s="70">
        <v>32323</v>
      </c>
      <c r="H25" s="70">
        <v>33478</v>
      </c>
      <c r="I25" s="70">
        <v>35182</v>
      </c>
      <c r="J25" s="70">
        <v>39905</v>
      </c>
      <c r="K25" s="70">
        <v>40991</v>
      </c>
      <c r="L25" s="70">
        <v>46819</v>
      </c>
      <c r="M25" s="70">
        <f>+M26+M27+M28</f>
        <v>48084</v>
      </c>
      <c r="N25" s="70">
        <v>47129</v>
      </c>
      <c r="O25" s="70">
        <v>46896</v>
      </c>
      <c r="P25" s="70">
        <v>46797</v>
      </c>
      <c r="Q25" s="131"/>
    </row>
    <row r="26" spans="1:17" x14ac:dyDescent="0.25">
      <c r="A26" s="16" t="s">
        <v>162</v>
      </c>
      <c r="B26" s="57">
        <v>8457</v>
      </c>
      <c r="C26" s="57">
        <v>8946</v>
      </c>
      <c r="D26" s="57">
        <v>9468</v>
      </c>
      <c r="E26" s="57">
        <v>10703</v>
      </c>
      <c r="F26" s="57">
        <v>11734</v>
      </c>
      <c r="G26" s="57">
        <v>12627</v>
      </c>
      <c r="H26" s="57">
        <v>12470</v>
      </c>
      <c r="I26" s="57">
        <v>12824</v>
      </c>
      <c r="J26" s="57">
        <v>15485</v>
      </c>
      <c r="K26" s="57">
        <v>15331</v>
      </c>
      <c r="L26" s="57">
        <v>18462</v>
      </c>
      <c r="M26" s="57">
        <v>17939</v>
      </c>
      <c r="N26" s="57">
        <v>17257</v>
      </c>
      <c r="O26" s="57">
        <v>17184</v>
      </c>
      <c r="P26" s="57">
        <v>17324</v>
      </c>
      <c r="Q26" s="121"/>
    </row>
    <row r="27" spans="1:17" x14ac:dyDescent="0.25">
      <c r="A27" s="16" t="s">
        <v>163</v>
      </c>
      <c r="B27" s="57">
        <v>6989</v>
      </c>
      <c r="C27" s="57">
        <v>7359</v>
      </c>
      <c r="D27" s="57">
        <v>7381</v>
      </c>
      <c r="E27" s="57">
        <v>8093</v>
      </c>
      <c r="F27" s="57">
        <v>9813</v>
      </c>
      <c r="G27" s="57">
        <v>10100</v>
      </c>
      <c r="H27" s="57">
        <v>11156</v>
      </c>
      <c r="I27" s="57">
        <v>11143</v>
      </c>
      <c r="J27" s="57">
        <v>12694</v>
      </c>
      <c r="K27" s="57">
        <v>13223</v>
      </c>
      <c r="L27" s="57">
        <v>14667</v>
      </c>
      <c r="M27" s="57">
        <v>15615</v>
      </c>
      <c r="N27" s="57">
        <v>15054</v>
      </c>
      <c r="O27" s="57">
        <v>14779</v>
      </c>
      <c r="P27" s="57">
        <v>14818</v>
      </c>
      <c r="Q27" s="121"/>
    </row>
    <row r="28" spans="1:17" x14ac:dyDescent="0.25">
      <c r="A28" s="16" t="s">
        <v>164</v>
      </c>
      <c r="B28" s="57">
        <v>6733</v>
      </c>
      <c r="C28" s="57">
        <v>7073</v>
      </c>
      <c r="D28" s="57">
        <v>7164</v>
      </c>
      <c r="E28" s="57">
        <v>7318</v>
      </c>
      <c r="F28" s="57">
        <v>8480</v>
      </c>
      <c r="G28" s="57">
        <v>9596</v>
      </c>
      <c r="H28" s="57">
        <v>9852</v>
      </c>
      <c r="I28" s="57">
        <v>11215</v>
      </c>
      <c r="J28" s="57">
        <v>11726</v>
      </c>
      <c r="K28" s="57">
        <v>12437</v>
      </c>
      <c r="L28" s="57">
        <v>13690</v>
      </c>
      <c r="M28" s="57">
        <v>14530</v>
      </c>
      <c r="N28" s="57">
        <v>14818</v>
      </c>
      <c r="O28" s="57">
        <v>14933</v>
      </c>
      <c r="P28" s="57">
        <v>14655</v>
      </c>
      <c r="Q28" s="121"/>
    </row>
    <row r="29" spans="1:17" x14ac:dyDescent="0.25">
      <c r="A29" s="16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121"/>
    </row>
    <row r="30" spans="1:17" x14ac:dyDescent="0.25">
      <c r="A30" s="7" t="s">
        <v>140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71"/>
      <c r="N30" s="71"/>
      <c r="O30" s="71"/>
      <c r="P30" s="71"/>
      <c r="Q30" s="121"/>
    </row>
    <row r="31" spans="1:17" x14ac:dyDescent="0.25">
      <c r="A31" s="96" t="s">
        <v>130</v>
      </c>
      <c r="B31" s="70">
        <v>11240</v>
      </c>
      <c r="C31" s="70">
        <v>10231</v>
      </c>
      <c r="D31" s="70">
        <v>11912</v>
      </c>
      <c r="E31" s="70">
        <v>13284</v>
      </c>
      <c r="F31" s="70">
        <v>13536</v>
      </c>
      <c r="G31" s="70">
        <v>13914</v>
      </c>
      <c r="H31" s="70">
        <v>12830</v>
      </c>
      <c r="I31" s="70">
        <v>11442</v>
      </c>
      <c r="J31" s="70">
        <v>2491</v>
      </c>
      <c r="K31" s="70">
        <v>6290</v>
      </c>
      <c r="L31" s="70">
        <v>2450</v>
      </c>
      <c r="M31" s="70">
        <f>+M32+M36</f>
        <v>4696</v>
      </c>
      <c r="N31" s="70">
        <v>6843</v>
      </c>
      <c r="O31" s="70">
        <v>8364</v>
      </c>
      <c r="P31" s="70">
        <v>7450</v>
      </c>
      <c r="Q31" s="131"/>
    </row>
    <row r="32" spans="1:17" x14ac:dyDescent="0.25">
      <c r="A32" s="97" t="s">
        <v>157</v>
      </c>
      <c r="B32" s="70">
        <v>7317</v>
      </c>
      <c r="C32" s="70">
        <v>7118</v>
      </c>
      <c r="D32" s="70">
        <v>8078</v>
      </c>
      <c r="E32" s="70">
        <v>8521</v>
      </c>
      <c r="F32" s="70">
        <v>9338</v>
      </c>
      <c r="G32" s="70">
        <v>8950</v>
      </c>
      <c r="H32" s="70">
        <v>8207</v>
      </c>
      <c r="I32" s="70">
        <v>7186</v>
      </c>
      <c r="J32" s="70">
        <v>1602</v>
      </c>
      <c r="K32" s="70">
        <v>3834</v>
      </c>
      <c r="L32" s="70">
        <v>1661</v>
      </c>
      <c r="M32" s="70">
        <f>+M33+M34+M35</f>
        <v>2894</v>
      </c>
      <c r="N32" s="70">
        <v>4073</v>
      </c>
      <c r="O32" s="70">
        <v>5468</v>
      </c>
      <c r="P32" s="70">
        <v>4647</v>
      </c>
      <c r="Q32" s="131"/>
    </row>
    <row r="33" spans="1:17" x14ac:dyDescent="0.25">
      <c r="A33" s="16" t="s">
        <v>158</v>
      </c>
      <c r="B33" s="57">
        <v>3479</v>
      </c>
      <c r="C33" s="57">
        <v>3456</v>
      </c>
      <c r="D33" s="57">
        <v>4514</v>
      </c>
      <c r="E33" s="57">
        <v>4076</v>
      </c>
      <c r="F33" s="57">
        <v>4254</v>
      </c>
      <c r="G33" s="57">
        <v>3873</v>
      </c>
      <c r="H33" s="57">
        <v>3443</v>
      </c>
      <c r="I33" s="57">
        <v>3132</v>
      </c>
      <c r="J33" s="57">
        <v>802</v>
      </c>
      <c r="K33" s="57">
        <v>1377</v>
      </c>
      <c r="L33" s="57">
        <v>803</v>
      </c>
      <c r="M33" s="57">
        <v>1063</v>
      </c>
      <c r="N33" s="57">
        <v>1444</v>
      </c>
      <c r="O33" s="57">
        <v>2323</v>
      </c>
      <c r="P33" s="57">
        <v>2191</v>
      </c>
      <c r="Q33" s="121"/>
    </row>
    <row r="34" spans="1:17" x14ac:dyDescent="0.25">
      <c r="A34" s="16" t="s">
        <v>159</v>
      </c>
      <c r="B34" s="57">
        <v>2593</v>
      </c>
      <c r="C34" s="57">
        <v>2403</v>
      </c>
      <c r="D34" s="57">
        <v>2441</v>
      </c>
      <c r="E34" s="57">
        <v>3006</v>
      </c>
      <c r="F34" s="57">
        <v>3432</v>
      </c>
      <c r="G34" s="57">
        <v>3221</v>
      </c>
      <c r="H34" s="57">
        <v>3147</v>
      </c>
      <c r="I34" s="57">
        <v>2743</v>
      </c>
      <c r="J34" s="57">
        <v>477</v>
      </c>
      <c r="K34" s="57">
        <v>1585</v>
      </c>
      <c r="L34" s="57">
        <v>462</v>
      </c>
      <c r="M34" s="57">
        <v>1108</v>
      </c>
      <c r="N34" s="57">
        <v>1506</v>
      </c>
      <c r="O34" s="57">
        <v>2053</v>
      </c>
      <c r="P34" s="57">
        <v>1604</v>
      </c>
    </row>
    <row r="35" spans="1:17" x14ac:dyDescent="0.25">
      <c r="A35" s="16" t="s">
        <v>160</v>
      </c>
      <c r="B35" s="57">
        <v>1245</v>
      </c>
      <c r="C35" s="57">
        <v>1259</v>
      </c>
      <c r="D35" s="57">
        <v>1123</v>
      </c>
      <c r="E35" s="57">
        <v>1439</v>
      </c>
      <c r="F35" s="57">
        <v>1652</v>
      </c>
      <c r="G35" s="57">
        <v>1856</v>
      </c>
      <c r="H35" s="57">
        <v>1617</v>
      </c>
      <c r="I35" s="57">
        <v>1311</v>
      </c>
      <c r="J35" s="57">
        <v>323</v>
      </c>
      <c r="K35" s="57">
        <v>872</v>
      </c>
      <c r="L35" s="57">
        <v>396</v>
      </c>
      <c r="M35" s="57">
        <v>723</v>
      </c>
      <c r="N35" s="57">
        <v>1123</v>
      </c>
      <c r="O35" s="57">
        <v>1092</v>
      </c>
      <c r="P35" s="57">
        <v>852</v>
      </c>
      <c r="Q35" s="121"/>
    </row>
    <row r="36" spans="1:17" ht="25.5" x14ac:dyDescent="0.25">
      <c r="A36" s="97" t="s">
        <v>161</v>
      </c>
      <c r="B36" s="70">
        <v>3923</v>
      </c>
      <c r="C36" s="70">
        <v>3113</v>
      </c>
      <c r="D36" s="70">
        <v>3834</v>
      </c>
      <c r="E36" s="70">
        <v>4763</v>
      </c>
      <c r="F36" s="70">
        <v>4198</v>
      </c>
      <c r="G36" s="70">
        <v>4964</v>
      </c>
      <c r="H36" s="70">
        <v>4623</v>
      </c>
      <c r="I36" s="70">
        <v>4256</v>
      </c>
      <c r="J36" s="70">
        <v>889</v>
      </c>
      <c r="K36" s="70">
        <v>2456</v>
      </c>
      <c r="L36" s="70">
        <v>789</v>
      </c>
      <c r="M36" s="70">
        <f>+M37+M38+M39</f>
        <v>1802</v>
      </c>
      <c r="N36" s="70">
        <v>2770</v>
      </c>
      <c r="O36" s="70">
        <v>2896</v>
      </c>
      <c r="P36" s="70">
        <v>2803</v>
      </c>
      <c r="Q36" s="131"/>
    </row>
    <row r="37" spans="1:17" x14ac:dyDescent="0.25">
      <c r="A37" s="16" t="s">
        <v>162</v>
      </c>
      <c r="B37" s="57">
        <v>2277</v>
      </c>
      <c r="C37" s="57">
        <v>1776</v>
      </c>
      <c r="D37" s="57">
        <v>2359</v>
      </c>
      <c r="E37" s="57">
        <v>2812</v>
      </c>
      <c r="F37" s="57">
        <v>2580</v>
      </c>
      <c r="G37" s="57">
        <v>2804</v>
      </c>
      <c r="H37" s="57">
        <v>2447</v>
      </c>
      <c r="I37" s="57">
        <v>2478</v>
      </c>
      <c r="J37" s="57">
        <v>512</v>
      </c>
      <c r="K37" s="57">
        <v>1391</v>
      </c>
      <c r="L37" s="57">
        <v>516</v>
      </c>
      <c r="M37" s="57">
        <v>1006</v>
      </c>
      <c r="N37" s="57">
        <v>1535</v>
      </c>
      <c r="O37" s="57">
        <v>1716</v>
      </c>
      <c r="P37" s="57">
        <v>1618</v>
      </c>
      <c r="Q37" s="121"/>
    </row>
    <row r="38" spans="1:17" x14ac:dyDescent="0.25">
      <c r="A38" s="16" t="s">
        <v>163</v>
      </c>
      <c r="B38" s="57">
        <v>1201</v>
      </c>
      <c r="C38" s="57">
        <v>909</v>
      </c>
      <c r="D38" s="57">
        <v>1105</v>
      </c>
      <c r="E38" s="57">
        <v>1338</v>
      </c>
      <c r="F38" s="57">
        <v>1254</v>
      </c>
      <c r="G38" s="57">
        <v>1555</v>
      </c>
      <c r="H38" s="57">
        <v>1269</v>
      </c>
      <c r="I38" s="57">
        <v>1263</v>
      </c>
      <c r="J38" s="57">
        <v>263</v>
      </c>
      <c r="K38" s="57">
        <v>884</v>
      </c>
      <c r="L38" s="57">
        <v>241</v>
      </c>
      <c r="M38" s="57">
        <v>621</v>
      </c>
      <c r="N38" s="57">
        <v>937</v>
      </c>
      <c r="O38" s="57">
        <v>899</v>
      </c>
      <c r="P38" s="57">
        <v>851</v>
      </c>
      <c r="Q38" s="121"/>
    </row>
    <row r="39" spans="1:17" ht="15.75" thickBot="1" x14ac:dyDescent="0.3">
      <c r="A39" s="17" t="s">
        <v>164</v>
      </c>
      <c r="B39" s="72">
        <v>445</v>
      </c>
      <c r="C39" s="72">
        <v>428</v>
      </c>
      <c r="D39" s="72">
        <v>370</v>
      </c>
      <c r="E39" s="72">
        <v>613</v>
      </c>
      <c r="F39" s="72">
        <v>364</v>
      </c>
      <c r="G39" s="72">
        <v>605</v>
      </c>
      <c r="H39" s="72">
        <v>907</v>
      </c>
      <c r="I39" s="72">
        <v>515</v>
      </c>
      <c r="J39" s="72">
        <v>114</v>
      </c>
      <c r="K39" s="72">
        <v>181</v>
      </c>
      <c r="L39" s="72">
        <v>32</v>
      </c>
      <c r="M39" s="72">
        <v>175</v>
      </c>
      <c r="N39" s="73">
        <v>298</v>
      </c>
      <c r="O39" s="73">
        <v>281</v>
      </c>
      <c r="P39" s="73">
        <v>334</v>
      </c>
      <c r="Q39" s="121"/>
    </row>
    <row r="40" spans="1:17" x14ac:dyDescent="0.25">
      <c r="A40" s="218" t="s">
        <v>122</v>
      </c>
      <c r="B40" s="218"/>
      <c r="C40" s="218"/>
      <c r="D40" s="218"/>
      <c r="E40" s="218"/>
      <c r="F40" s="218"/>
      <c r="G40" s="218"/>
      <c r="H40" s="15"/>
      <c r="I40" s="15"/>
      <c r="J40" s="15"/>
      <c r="K40" s="15"/>
      <c r="L40" s="15"/>
      <c r="M40" s="4"/>
      <c r="N40" s="4"/>
      <c r="O40" s="4"/>
      <c r="P40" s="4"/>
      <c r="Q40" s="121"/>
    </row>
    <row r="41" spans="1:17" x14ac:dyDescent="0.25">
      <c r="Q41" s="120"/>
    </row>
    <row r="42" spans="1:17" x14ac:dyDescent="0.25">
      <c r="Q42" s="121"/>
    </row>
    <row r="43" spans="1:17" x14ac:dyDescent="0.25">
      <c r="Q43" s="121"/>
    </row>
    <row r="44" spans="1:17" x14ac:dyDescent="0.25">
      <c r="Q44" s="121"/>
    </row>
  </sheetData>
  <mergeCells count="1">
    <mergeCell ref="A40:G40"/>
  </mergeCells>
  <hyperlinks>
    <hyperlink ref="Q2" location="Contenido!A1" display="Contenido" xr:uid="{A80726F7-DCC9-4CC3-97BF-73D0D4182A60}"/>
  </hyperlinks>
  <pageMargins left="0.7" right="0.7" top="0.75" bottom="0.75" header="0.3" footer="0.3"/>
  <pageSetup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8CCA2-CFC6-4659-8B4E-ECFE2F2B0806}">
  <sheetPr>
    <tabColor rgb="FFF2DAB1"/>
    <pageSetUpPr fitToPage="1"/>
  </sheetPr>
  <dimension ref="A1:Q44"/>
  <sheetViews>
    <sheetView showGridLines="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Q2" sqref="Q2"/>
    </sheetView>
  </sheetViews>
  <sheetFormatPr baseColWidth="10" defaultColWidth="11.42578125" defaultRowHeight="15" x14ac:dyDescent="0.25"/>
  <cols>
    <col min="1" max="1" width="18.7109375" customWidth="1"/>
    <col min="2" max="16" width="8.28515625" customWidth="1"/>
    <col min="17" max="17" width="14" style="119" customWidth="1"/>
  </cols>
  <sheetData>
    <row r="1" spans="1:17" x14ac:dyDescent="0.25">
      <c r="A1" s="196" t="s">
        <v>172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</row>
    <row r="2" spans="1:17" x14ac:dyDescent="0.25">
      <c r="A2" s="196" t="s">
        <v>171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14" t="s">
        <v>0</v>
      </c>
    </row>
    <row r="3" spans="1:17" x14ac:dyDescent="0.25">
      <c r="A3" s="196" t="s">
        <v>127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</row>
    <row r="4" spans="1:17" x14ac:dyDescent="0.25">
      <c r="A4" s="196" t="s">
        <v>112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</row>
    <row r="5" spans="1:17" x14ac:dyDescent="0.25">
      <c r="A5" s="196" t="s">
        <v>156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20"/>
    </row>
    <row r="6" spans="1:17" x14ac:dyDescent="0.25">
      <c r="A6" s="12" t="s">
        <v>124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0"/>
    </row>
    <row r="7" spans="1:17" x14ac:dyDescent="0.25">
      <c r="A7" s="30" t="s">
        <v>128</v>
      </c>
      <c r="B7" s="66">
        <v>2010</v>
      </c>
      <c r="C7" s="66">
        <v>2011</v>
      </c>
      <c r="D7" s="66">
        <v>2012</v>
      </c>
      <c r="E7" s="66">
        <v>2013</v>
      </c>
      <c r="F7" s="66">
        <v>2014</v>
      </c>
      <c r="G7" s="66">
        <v>2015</v>
      </c>
      <c r="H7" s="66">
        <v>2016</v>
      </c>
      <c r="I7" s="66">
        <v>2017</v>
      </c>
      <c r="J7" s="66">
        <v>2018</v>
      </c>
      <c r="K7" s="66">
        <v>2019</v>
      </c>
      <c r="L7" s="66">
        <v>2020</v>
      </c>
      <c r="M7" s="67">
        <v>2021</v>
      </c>
      <c r="N7" s="67">
        <v>2022</v>
      </c>
      <c r="O7" s="67">
        <v>2023</v>
      </c>
      <c r="P7" s="67">
        <v>2024</v>
      </c>
      <c r="Q7" s="120"/>
    </row>
    <row r="8" spans="1:17" ht="5.45" customHeight="1" x14ac:dyDescent="0.25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20"/>
      <c r="N8" s="20"/>
      <c r="O8" s="20"/>
      <c r="P8" s="20"/>
    </row>
    <row r="9" spans="1:17" x14ac:dyDescent="0.25">
      <c r="A9" s="7" t="s">
        <v>139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9"/>
      <c r="N9" s="39"/>
      <c r="O9" s="39"/>
      <c r="P9" s="39"/>
      <c r="Q9" s="120"/>
    </row>
    <row r="10" spans="1:17" x14ac:dyDescent="0.25">
      <c r="A10" s="96" t="s">
        <v>130</v>
      </c>
      <c r="B10" s="74">
        <v>81.506466155516804</v>
      </c>
      <c r="C10" s="74">
        <v>83.377471607987133</v>
      </c>
      <c r="D10" s="74">
        <v>82.133697298756616</v>
      </c>
      <c r="E10" s="74">
        <v>81.80149325296253</v>
      </c>
      <c r="F10" s="74">
        <v>83.223855439605387</v>
      </c>
      <c r="G10" s="74">
        <v>83.283876160841928</v>
      </c>
      <c r="H10" s="74">
        <v>84.584885257719577</v>
      </c>
      <c r="I10" s="74">
        <v>86.710029618444736</v>
      </c>
      <c r="J10" s="74">
        <v>97.237348475606382</v>
      </c>
      <c r="K10" s="74">
        <v>93.265236198552401</v>
      </c>
      <c r="L10" s="74">
        <v>97.552349744245532</v>
      </c>
      <c r="M10" s="74">
        <v>95.440998009805341</v>
      </c>
      <c r="N10" s="74">
        <v>93.341895560290723</v>
      </c>
      <c r="O10" s="74">
        <v>91.833147811822599</v>
      </c>
      <c r="P10" s="74">
        <v>92.765023501534387</v>
      </c>
      <c r="Q10" s="120"/>
    </row>
    <row r="11" spans="1:17" x14ac:dyDescent="0.25">
      <c r="A11" s="97" t="s">
        <v>157</v>
      </c>
      <c r="B11" s="74">
        <v>78.898950282616227</v>
      </c>
      <c r="C11" s="74">
        <v>79.696502937988484</v>
      </c>
      <c r="D11" s="74">
        <v>79.194354298665843</v>
      </c>
      <c r="E11" s="74">
        <v>79.768744954651211</v>
      </c>
      <c r="F11" s="74">
        <v>79.901422698607433</v>
      </c>
      <c r="G11" s="74">
        <v>80.522306855277463</v>
      </c>
      <c r="H11" s="74">
        <v>81.814354406257621</v>
      </c>
      <c r="I11" s="74">
        <v>84.598238206485632</v>
      </c>
      <c r="J11" s="74">
        <v>96.755311607558795</v>
      </c>
      <c r="K11" s="74">
        <v>92.324170654067146</v>
      </c>
      <c r="L11" s="74">
        <v>96.835467154397193</v>
      </c>
      <c r="M11" s="74">
        <v>94.551855268359716</v>
      </c>
      <c r="N11" s="74">
        <v>92.297363742955483</v>
      </c>
      <c r="O11" s="74">
        <v>89.608908821405493</v>
      </c>
      <c r="P11" s="74">
        <v>91.293187439106646</v>
      </c>
      <c r="Q11" s="120"/>
    </row>
    <row r="12" spans="1:17" x14ac:dyDescent="0.25">
      <c r="A12" s="16" t="s">
        <v>158</v>
      </c>
      <c r="B12" s="75">
        <v>76.29624582680384</v>
      </c>
      <c r="C12" s="75">
        <v>76.577431379193499</v>
      </c>
      <c r="D12" s="75">
        <v>75.027660986944014</v>
      </c>
      <c r="E12" s="75">
        <v>78.034059064453544</v>
      </c>
      <c r="F12" s="75">
        <v>77.245252741374699</v>
      </c>
      <c r="G12" s="75">
        <v>78.514368134916239</v>
      </c>
      <c r="H12" s="75">
        <v>80.347051772361439</v>
      </c>
      <c r="I12" s="75">
        <v>82.621240705804027</v>
      </c>
      <c r="J12" s="75">
        <v>95.826611854087531</v>
      </c>
      <c r="K12" s="75">
        <v>91.96616102683781</v>
      </c>
      <c r="L12" s="75">
        <v>95.795151070848831</v>
      </c>
      <c r="M12" s="75">
        <v>94.155487134374312</v>
      </c>
      <c r="N12" s="75">
        <v>92.261107240473763</v>
      </c>
      <c r="O12" s="75">
        <v>87.596112772319529</v>
      </c>
      <c r="P12" s="75">
        <v>89.325213154689393</v>
      </c>
      <c r="Q12" s="120"/>
    </row>
    <row r="13" spans="1:17" x14ac:dyDescent="0.25">
      <c r="A13" s="16" t="s">
        <v>159</v>
      </c>
      <c r="B13" s="75">
        <v>76.852347795036607</v>
      </c>
      <c r="C13" s="75">
        <v>78.989245431494268</v>
      </c>
      <c r="D13" s="75">
        <v>78.976832314184819</v>
      </c>
      <c r="E13" s="75">
        <v>78.695960311835577</v>
      </c>
      <c r="F13" s="75">
        <v>78.209523809523802</v>
      </c>
      <c r="G13" s="75">
        <v>78.709762707383163</v>
      </c>
      <c r="H13" s="75">
        <v>79.026991002998997</v>
      </c>
      <c r="I13" s="75">
        <v>82.391834638592883</v>
      </c>
      <c r="J13" s="75">
        <v>97.052826691380915</v>
      </c>
      <c r="K13" s="75">
        <v>90.836561253396539</v>
      </c>
      <c r="L13" s="75">
        <v>97.298719522890721</v>
      </c>
      <c r="M13" s="75">
        <v>93.923772964080072</v>
      </c>
      <c r="N13" s="75">
        <v>91.392318244170099</v>
      </c>
      <c r="O13" s="75">
        <v>88.354416019059499</v>
      </c>
      <c r="P13" s="75">
        <v>90.582433067167685</v>
      </c>
      <c r="Q13" s="120"/>
    </row>
    <row r="14" spans="1:17" x14ac:dyDescent="0.25">
      <c r="A14" s="16" t="s">
        <v>160</v>
      </c>
      <c r="B14" s="75">
        <v>85.847447993634191</v>
      </c>
      <c r="C14" s="75">
        <v>85.799684186780951</v>
      </c>
      <c r="D14" s="75">
        <v>87.712003501477184</v>
      </c>
      <c r="E14" s="75">
        <v>84.775708844688964</v>
      </c>
      <c r="F14" s="75">
        <v>86.251664447403471</v>
      </c>
      <c r="G14" s="75">
        <v>85.494333724110987</v>
      </c>
      <c r="H14" s="75">
        <v>87.171757239190796</v>
      </c>
      <c r="I14" s="75">
        <v>89.959408746266362</v>
      </c>
      <c r="J14" s="75">
        <v>97.688068141149515</v>
      </c>
      <c r="K14" s="75">
        <v>94.378545642083537</v>
      </c>
      <c r="L14" s="75">
        <v>97.568762278978397</v>
      </c>
      <c r="M14" s="75">
        <v>95.669621466219454</v>
      </c>
      <c r="N14" s="75">
        <v>93.284697721700653</v>
      </c>
      <c r="O14" s="75">
        <v>93.286197356286507</v>
      </c>
      <c r="P14" s="75">
        <v>94.612709453050897</v>
      </c>
      <c r="Q14" s="120"/>
    </row>
    <row r="15" spans="1:17" ht="25.5" x14ac:dyDescent="0.25">
      <c r="A15" s="97" t="s">
        <v>161</v>
      </c>
      <c r="B15" s="74">
        <v>84.970500344801167</v>
      </c>
      <c r="C15" s="74">
        <v>88.248839228417197</v>
      </c>
      <c r="D15" s="74">
        <v>86.231910080080439</v>
      </c>
      <c r="E15" s="74">
        <v>84.574278589241175</v>
      </c>
      <c r="F15" s="74">
        <v>87.734112490869236</v>
      </c>
      <c r="G15" s="74">
        <v>86.687049105586397</v>
      </c>
      <c r="H15" s="74">
        <v>87.866460197895066</v>
      </c>
      <c r="I15" s="74">
        <v>89.208377706780269</v>
      </c>
      <c r="J15" s="74">
        <v>97.820757954601163</v>
      </c>
      <c r="K15" s="74">
        <v>94.347135590489557</v>
      </c>
      <c r="L15" s="74">
        <v>98.342715509998328</v>
      </c>
      <c r="M15" s="74">
        <v>96.3877641021529</v>
      </c>
      <c r="N15" s="74">
        <v>94.448786548828636</v>
      </c>
      <c r="O15" s="74">
        <v>94.183804627249359</v>
      </c>
      <c r="P15" s="74">
        <v>94.348790322580641</v>
      </c>
      <c r="Q15" s="120"/>
    </row>
    <row r="16" spans="1:17" x14ac:dyDescent="0.25">
      <c r="A16" s="16" t="s">
        <v>162</v>
      </c>
      <c r="B16" s="75">
        <v>78.78703186137507</v>
      </c>
      <c r="C16" s="75">
        <v>83.435926133184111</v>
      </c>
      <c r="D16" s="75">
        <v>80.054113469180692</v>
      </c>
      <c r="E16" s="75">
        <v>79.193488716241205</v>
      </c>
      <c r="F16" s="75">
        <v>81.975688137487779</v>
      </c>
      <c r="G16" s="75">
        <v>81.828786209578112</v>
      </c>
      <c r="H16" s="75">
        <v>83.595897298384386</v>
      </c>
      <c r="I16" s="75">
        <v>83.806038426349488</v>
      </c>
      <c r="J16" s="75">
        <v>96.799399887478899</v>
      </c>
      <c r="K16" s="75">
        <v>91.681617031455559</v>
      </c>
      <c r="L16" s="75">
        <v>97.281062282643063</v>
      </c>
      <c r="M16" s="75">
        <v>94.689891792029556</v>
      </c>
      <c r="N16" s="75">
        <v>91.831630481055768</v>
      </c>
      <c r="O16" s="75">
        <v>90.920634920634924</v>
      </c>
      <c r="P16" s="75">
        <v>91.458135360574389</v>
      </c>
      <c r="Q16" s="120"/>
    </row>
    <row r="17" spans="1:17" x14ac:dyDescent="0.25">
      <c r="A17" s="16" t="s">
        <v>163</v>
      </c>
      <c r="B17" s="75">
        <v>85.335775335775338</v>
      </c>
      <c r="C17" s="75">
        <v>89.005805515239473</v>
      </c>
      <c r="D17" s="75">
        <v>86.978552910676413</v>
      </c>
      <c r="E17" s="75">
        <v>85.812745201993422</v>
      </c>
      <c r="F17" s="75">
        <v>88.66901599349417</v>
      </c>
      <c r="G17" s="75">
        <v>86.65808665808666</v>
      </c>
      <c r="H17" s="75">
        <v>89.786720321931597</v>
      </c>
      <c r="I17" s="75">
        <v>89.81944220538449</v>
      </c>
      <c r="J17" s="75">
        <v>97.970209153353409</v>
      </c>
      <c r="K17" s="75">
        <v>93.733607428935997</v>
      </c>
      <c r="L17" s="75">
        <v>98.383418298899912</v>
      </c>
      <c r="M17" s="75">
        <v>96.175166297117514</v>
      </c>
      <c r="N17" s="75">
        <v>94.140454005378032</v>
      </c>
      <c r="O17" s="75">
        <v>94.265850235999494</v>
      </c>
      <c r="P17" s="75">
        <v>94.568893994511456</v>
      </c>
      <c r="Q17" s="120"/>
    </row>
    <row r="18" spans="1:17" x14ac:dyDescent="0.25">
      <c r="A18" s="16" t="s">
        <v>164</v>
      </c>
      <c r="B18" s="75">
        <v>93.800501532460302</v>
      </c>
      <c r="C18" s="75">
        <v>94.294094120783896</v>
      </c>
      <c r="D18" s="75">
        <v>95.088930183169623</v>
      </c>
      <c r="E18" s="75">
        <v>92.270835960156347</v>
      </c>
      <c r="F18" s="75">
        <v>95.884215287200362</v>
      </c>
      <c r="G18" s="75">
        <v>94.069208901088132</v>
      </c>
      <c r="H18" s="75">
        <v>91.569848498931123</v>
      </c>
      <c r="I18" s="75">
        <v>95.609548167092925</v>
      </c>
      <c r="J18" s="75">
        <v>99.037162162162161</v>
      </c>
      <c r="K18" s="75">
        <v>98.56554129022031</v>
      </c>
      <c r="L18" s="75">
        <v>99.766797842880052</v>
      </c>
      <c r="M18" s="75">
        <v>98.809928595715746</v>
      </c>
      <c r="N18" s="75">
        <v>98.028578989150574</v>
      </c>
      <c r="O18" s="75">
        <v>98.153016958064939</v>
      </c>
      <c r="P18" s="75">
        <v>97.771699246113826</v>
      </c>
      <c r="Q18" s="120"/>
    </row>
    <row r="19" spans="1:17" x14ac:dyDescent="0.25">
      <c r="A19" s="16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120"/>
    </row>
    <row r="20" spans="1:17" x14ac:dyDescent="0.25">
      <c r="A20" s="7" t="s">
        <v>140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121"/>
    </row>
    <row r="21" spans="1:17" x14ac:dyDescent="0.25">
      <c r="A21" s="96" t="s">
        <v>130</v>
      </c>
      <c r="B21" s="74">
        <v>18.493533844483203</v>
      </c>
      <c r="C21" s="74">
        <v>16.622528392012867</v>
      </c>
      <c r="D21" s="74">
        <v>17.866302701243381</v>
      </c>
      <c r="E21" s="74">
        <v>18.19850674703747</v>
      </c>
      <c r="F21" s="74">
        <v>16.776144560394616</v>
      </c>
      <c r="G21" s="74">
        <v>16.716123839158069</v>
      </c>
      <c r="H21" s="74">
        <v>15.415114742280428</v>
      </c>
      <c r="I21" s="74">
        <v>13.289970381555257</v>
      </c>
      <c r="J21" s="74">
        <v>2.7626515243936249</v>
      </c>
      <c r="K21" s="74">
        <v>6.734763801447599</v>
      </c>
      <c r="L21" s="74">
        <v>2.4476502557544757</v>
      </c>
      <c r="M21" s="74">
        <v>4.559001990194651</v>
      </c>
      <c r="N21" s="74">
        <v>6.6581044397092741</v>
      </c>
      <c r="O21" s="74">
        <v>8.1668521881773977</v>
      </c>
      <c r="P21" s="74">
        <v>7.2349764984656018</v>
      </c>
      <c r="Q21" s="121"/>
    </row>
    <row r="22" spans="1:17" x14ac:dyDescent="0.25">
      <c r="A22" s="97" t="s">
        <v>157</v>
      </c>
      <c r="B22" s="74">
        <v>21.101049717383784</v>
      </c>
      <c r="C22" s="74">
        <v>20.303497062011523</v>
      </c>
      <c r="D22" s="74">
        <v>20.805645701334157</v>
      </c>
      <c r="E22" s="74">
        <v>20.231255045348782</v>
      </c>
      <c r="F22" s="74">
        <v>20.098577301392563</v>
      </c>
      <c r="G22" s="74">
        <v>19.477693144722526</v>
      </c>
      <c r="H22" s="74">
        <v>18.185645593742382</v>
      </c>
      <c r="I22" s="74">
        <v>15.401761793514371</v>
      </c>
      <c r="J22" s="74">
        <v>3.2446883924412124</v>
      </c>
      <c r="K22" s="74">
        <v>7.6758293459328515</v>
      </c>
      <c r="L22" s="74">
        <v>3.1645328456028041</v>
      </c>
      <c r="M22" s="74">
        <v>5.4481447316402791</v>
      </c>
      <c r="N22" s="74">
        <v>7.7026362570445182</v>
      </c>
      <c r="O22" s="74">
        <v>10.391091178594504</v>
      </c>
      <c r="P22" s="74">
        <v>8.7068125608933524</v>
      </c>
      <c r="Q22" s="121"/>
    </row>
    <row r="23" spans="1:17" x14ac:dyDescent="0.25">
      <c r="A23" s="16" t="s">
        <v>158</v>
      </c>
      <c r="B23" s="75">
        <v>23.703754173196156</v>
      </c>
      <c r="C23" s="75">
        <v>23.422568620806505</v>
      </c>
      <c r="D23" s="75">
        <v>24.972339013055986</v>
      </c>
      <c r="E23" s="75">
        <v>21.965940935546456</v>
      </c>
      <c r="F23" s="75">
        <v>22.754747258625301</v>
      </c>
      <c r="G23" s="75">
        <v>21.485631865083768</v>
      </c>
      <c r="H23" s="75">
        <v>19.652948227638564</v>
      </c>
      <c r="I23" s="75">
        <v>17.378759294195984</v>
      </c>
      <c r="J23" s="75">
        <v>4.1733881459124733</v>
      </c>
      <c r="K23" s="75">
        <v>8.0338389731621938</v>
      </c>
      <c r="L23" s="75">
        <v>4.2048489291511757</v>
      </c>
      <c r="M23" s="75">
        <v>5.8445128656256875</v>
      </c>
      <c r="N23" s="75">
        <v>7.7388927595262338</v>
      </c>
      <c r="O23" s="75">
        <v>12.403887227680478</v>
      </c>
      <c r="P23" s="75">
        <v>10.674786845310596</v>
      </c>
      <c r="Q23" s="120"/>
    </row>
    <row r="24" spans="1:17" x14ac:dyDescent="0.25">
      <c r="A24" s="16" t="s">
        <v>159</v>
      </c>
      <c r="B24" s="75">
        <v>23.1476522049634</v>
      </c>
      <c r="C24" s="75">
        <v>21.010754568505728</v>
      </c>
      <c r="D24" s="75">
        <v>21.023167685815174</v>
      </c>
      <c r="E24" s="75">
        <v>21.304039688164423</v>
      </c>
      <c r="F24" s="75">
        <v>21.790476190476191</v>
      </c>
      <c r="G24" s="75">
        <v>21.29023729261683</v>
      </c>
      <c r="H24" s="75">
        <v>20.973008997000999</v>
      </c>
      <c r="I24" s="75">
        <v>17.608165361407114</v>
      </c>
      <c r="J24" s="75">
        <v>2.9471733086190919</v>
      </c>
      <c r="K24" s="75">
        <v>9.1634387466034575</v>
      </c>
      <c r="L24" s="75">
        <v>2.7012804771092793</v>
      </c>
      <c r="M24" s="75">
        <v>6.0762270359199348</v>
      </c>
      <c r="N24" s="75">
        <v>8.6076817558299048</v>
      </c>
      <c r="O24" s="75">
        <v>11.645583980940495</v>
      </c>
      <c r="P24" s="75">
        <v>9.4175669328323153</v>
      </c>
      <c r="Q24" s="121"/>
    </row>
    <row r="25" spans="1:17" x14ac:dyDescent="0.25">
      <c r="A25" s="16" t="s">
        <v>160</v>
      </c>
      <c r="B25" s="75">
        <v>14.152552006365807</v>
      </c>
      <c r="C25" s="75">
        <v>14.200315813219039</v>
      </c>
      <c r="D25" s="75">
        <v>12.287996498522814</v>
      </c>
      <c r="E25" s="75">
        <v>15.224291155311045</v>
      </c>
      <c r="F25" s="75">
        <v>13.748335552596538</v>
      </c>
      <c r="G25" s="75">
        <v>14.50566627588902</v>
      </c>
      <c r="H25" s="75">
        <v>12.828242760809202</v>
      </c>
      <c r="I25" s="75">
        <v>10.040591253733631</v>
      </c>
      <c r="J25" s="75">
        <v>2.311931858850476</v>
      </c>
      <c r="K25" s="75">
        <v>5.621454357916452</v>
      </c>
      <c r="L25" s="75">
        <v>2.4312377210216112</v>
      </c>
      <c r="M25" s="75">
        <v>4.3303785337805465</v>
      </c>
      <c r="N25" s="75">
        <v>6.7153022782993483</v>
      </c>
      <c r="O25" s="75">
        <v>6.7138026437134961</v>
      </c>
      <c r="P25" s="75">
        <v>5.3872905469490986</v>
      </c>
      <c r="Q25" s="121"/>
    </row>
    <row r="26" spans="1:17" ht="25.5" x14ac:dyDescent="0.25">
      <c r="A26" s="97" t="s">
        <v>161</v>
      </c>
      <c r="B26" s="74">
        <v>15.029499655198835</v>
      </c>
      <c r="C26" s="74">
        <v>11.751160771582802</v>
      </c>
      <c r="D26" s="74">
        <v>13.768089919919561</v>
      </c>
      <c r="E26" s="74">
        <v>15.425721410758817</v>
      </c>
      <c r="F26" s="74">
        <v>12.265887509130751</v>
      </c>
      <c r="G26" s="74">
        <v>13.312950894413603</v>
      </c>
      <c r="H26" s="74">
        <v>12.133539802104931</v>
      </c>
      <c r="I26" s="74">
        <v>10.791622293219737</v>
      </c>
      <c r="J26" s="74">
        <v>2.1792420453988335</v>
      </c>
      <c r="K26" s="74">
        <v>5.6528644095104381</v>
      </c>
      <c r="L26" s="74">
        <v>1.6572844900016803</v>
      </c>
      <c r="M26" s="74">
        <v>3.6122358978470914</v>
      </c>
      <c r="N26" s="74">
        <v>5.5512134511713658</v>
      </c>
      <c r="O26" s="74">
        <v>5.8161953727506424</v>
      </c>
      <c r="P26" s="74">
        <v>5.651209677419355</v>
      </c>
      <c r="Q26" s="121"/>
    </row>
    <row r="27" spans="1:17" x14ac:dyDescent="0.25">
      <c r="A27" s="16" t="s">
        <v>162</v>
      </c>
      <c r="B27" s="75">
        <v>21.21296813862493</v>
      </c>
      <c r="C27" s="75">
        <v>16.564073866815892</v>
      </c>
      <c r="D27" s="75">
        <v>19.945886530819312</v>
      </c>
      <c r="E27" s="75">
        <v>20.806511283758784</v>
      </c>
      <c r="F27" s="75">
        <v>18.024311862512228</v>
      </c>
      <c r="G27" s="75">
        <v>18.171213790421877</v>
      </c>
      <c r="H27" s="75">
        <v>16.404102701615606</v>
      </c>
      <c r="I27" s="75">
        <v>16.193961573650505</v>
      </c>
      <c r="J27" s="75">
        <v>3.2006001125210979</v>
      </c>
      <c r="K27" s="75">
        <v>8.3183829685444319</v>
      </c>
      <c r="L27" s="75">
        <v>2.7189377173569396</v>
      </c>
      <c r="M27" s="75">
        <v>5.3101082079704414</v>
      </c>
      <c r="N27" s="75">
        <v>8.1683695189442318</v>
      </c>
      <c r="O27" s="75">
        <v>9.0793650793650791</v>
      </c>
      <c r="P27" s="75">
        <v>8.541864639425615</v>
      </c>
      <c r="Q27" s="121"/>
    </row>
    <row r="28" spans="1:17" x14ac:dyDescent="0.25">
      <c r="A28" s="16" t="s">
        <v>163</v>
      </c>
      <c r="B28" s="75">
        <v>14.664224664224665</v>
      </c>
      <c r="C28" s="75">
        <v>10.994194484760522</v>
      </c>
      <c r="D28" s="75">
        <v>13.021447089323592</v>
      </c>
      <c r="E28" s="75">
        <v>14.187254798006574</v>
      </c>
      <c r="F28" s="75">
        <v>11.33098400650583</v>
      </c>
      <c r="G28" s="75">
        <v>13.341913341913342</v>
      </c>
      <c r="H28" s="75">
        <v>10.21327967806841</v>
      </c>
      <c r="I28" s="75">
        <v>10.18055779461551</v>
      </c>
      <c r="J28" s="75">
        <v>2.0297908466466006</v>
      </c>
      <c r="K28" s="75">
        <v>6.2663925710640109</v>
      </c>
      <c r="L28" s="75">
        <v>1.6165817011000803</v>
      </c>
      <c r="M28" s="75">
        <v>3.8248337028824833</v>
      </c>
      <c r="N28" s="75">
        <v>5.8595459946219748</v>
      </c>
      <c r="O28" s="75">
        <v>5.7341497640005104</v>
      </c>
      <c r="P28" s="75">
        <v>5.4311060054885445</v>
      </c>
      <c r="Q28" s="121"/>
    </row>
    <row r="29" spans="1:17" ht="15.75" thickBot="1" x14ac:dyDescent="0.3">
      <c r="A29" s="17" t="s">
        <v>164</v>
      </c>
      <c r="B29" s="76">
        <v>6.1994984675397049</v>
      </c>
      <c r="C29" s="76">
        <v>5.7059058792161048</v>
      </c>
      <c r="D29" s="76">
        <v>4.911069816830369</v>
      </c>
      <c r="E29" s="76">
        <v>7.7291640398436519</v>
      </c>
      <c r="F29" s="76">
        <v>4.1157847127996385</v>
      </c>
      <c r="G29" s="76">
        <v>5.9307910989118717</v>
      </c>
      <c r="H29" s="76">
        <v>8.4301515010688721</v>
      </c>
      <c r="I29" s="76">
        <v>4.3904518329070763</v>
      </c>
      <c r="J29" s="76">
        <v>0.96283783783783794</v>
      </c>
      <c r="K29" s="76">
        <v>1.4344587097796797</v>
      </c>
      <c r="L29" s="76">
        <v>0.23320215711995335</v>
      </c>
      <c r="M29" s="76">
        <v>1.1900714042842571</v>
      </c>
      <c r="N29" s="76">
        <v>1.971421010849431</v>
      </c>
      <c r="O29" s="76">
        <v>1.8469830419350599</v>
      </c>
      <c r="P29" s="76">
        <v>2.2283007538861832</v>
      </c>
      <c r="Q29" s="121"/>
    </row>
    <row r="30" spans="1:17" x14ac:dyDescent="0.25">
      <c r="A30" s="220" t="s">
        <v>165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15"/>
      <c r="O30" s="15"/>
      <c r="P30" s="15"/>
      <c r="Q30" s="121"/>
    </row>
    <row r="31" spans="1:17" x14ac:dyDescent="0.25">
      <c r="Q31" s="121"/>
    </row>
    <row r="32" spans="1:17" x14ac:dyDescent="0.25">
      <c r="Q32" s="121"/>
    </row>
    <row r="33" spans="17:17" x14ac:dyDescent="0.25">
      <c r="Q33" s="121"/>
    </row>
    <row r="35" spans="17:17" x14ac:dyDescent="0.25">
      <c r="Q35" s="121"/>
    </row>
    <row r="36" spans="17:17" x14ac:dyDescent="0.25">
      <c r="Q36" s="121"/>
    </row>
    <row r="37" spans="17:17" x14ac:dyDescent="0.25">
      <c r="Q37" s="121"/>
    </row>
    <row r="38" spans="17:17" x14ac:dyDescent="0.25">
      <c r="Q38" s="121"/>
    </row>
    <row r="39" spans="17:17" x14ac:dyDescent="0.25">
      <c r="Q39" s="121"/>
    </row>
    <row r="40" spans="17:17" x14ac:dyDescent="0.25">
      <c r="Q40" s="121"/>
    </row>
    <row r="41" spans="17:17" x14ac:dyDescent="0.25">
      <c r="Q41" s="120"/>
    </row>
    <row r="42" spans="17:17" x14ac:dyDescent="0.25">
      <c r="Q42" s="121"/>
    </row>
    <row r="43" spans="17:17" x14ac:dyDescent="0.25">
      <c r="Q43" s="121"/>
    </row>
    <row r="44" spans="17:17" x14ac:dyDescent="0.25">
      <c r="Q44" s="121"/>
    </row>
  </sheetData>
  <mergeCells count="1">
    <mergeCell ref="A30:M30"/>
  </mergeCells>
  <conditionalFormatting sqref="G9:P9">
    <cfRule type="cellIs" dxfId="2" priority="1" operator="greaterThan">
      <formula>0.4999</formula>
    </cfRule>
  </conditionalFormatting>
  <hyperlinks>
    <hyperlink ref="Q2" location="Contenido!A1" display="Contenido" xr:uid="{64843D9D-123E-4B0A-84C8-9EF202BC67A2}"/>
  </hyperlinks>
  <pageMargins left="0.7" right="0.7" top="0.75" bottom="0.75" header="0.3" footer="0.3"/>
  <pageSetup scale="8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A5D3A-CF22-489B-9B6E-DB04D6BBF12C}">
  <sheetPr>
    <tabColor rgb="FFF2DAB1"/>
    <pageSetUpPr fitToPage="1"/>
  </sheetPr>
  <dimension ref="A1:Q44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Q2" sqref="Q2"/>
    </sheetView>
  </sheetViews>
  <sheetFormatPr baseColWidth="10" defaultColWidth="11.42578125" defaultRowHeight="15" x14ac:dyDescent="0.25"/>
  <cols>
    <col min="1" max="1" width="18.7109375" customWidth="1"/>
    <col min="2" max="16" width="8.28515625" customWidth="1"/>
    <col min="17" max="17" width="14" style="119" customWidth="1"/>
  </cols>
  <sheetData>
    <row r="1" spans="1:17" x14ac:dyDescent="0.25">
      <c r="A1" s="196" t="s">
        <v>173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</row>
    <row r="2" spans="1:17" x14ac:dyDescent="0.25">
      <c r="A2" s="196" t="s">
        <v>174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14" t="s">
        <v>0</v>
      </c>
    </row>
    <row r="3" spans="1:17" x14ac:dyDescent="0.25">
      <c r="A3" s="196" t="s">
        <v>127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</row>
    <row r="4" spans="1:17" x14ac:dyDescent="0.25">
      <c r="A4" s="196" t="s">
        <v>112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</row>
    <row r="5" spans="1:17" x14ac:dyDescent="0.25">
      <c r="A5" s="196" t="s">
        <v>156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20"/>
    </row>
    <row r="6" spans="1:17" x14ac:dyDescent="0.25">
      <c r="A6" s="30" t="s">
        <v>128</v>
      </c>
      <c r="B6" s="66">
        <v>2010</v>
      </c>
      <c r="C6" s="66">
        <v>2011</v>
      </c>
      <c r="D6" s="66">
        <v>2012</v>
      </c>
      <c r="E6" s="66">
        <v>2013</v>
      </c>
      <c r="F6" s="66">
        <v>2014</v>
      </c>
      <c r="G6" s="66">
        <v>2015</v>
      </c>
      <c r="H6" s="66">
        <v>2016</v>
      </c>
      <c r="I6" s="66">
        <v>2017</v>
      </c>
      <c r="J6" s="66">
        <v>2018</v>
      </c>
      <c r="K6" s="66">
        <v>2019</v>
      </c>
      <c r="L6" s="66">
        <v>2020</v>
      </c>
      <c r="M6" s="67">
        <v>2021</v>
      </c>
      <c r="N6" s="67">
        <v>2022</v>
      </c>
      <c r="O6" s="67">
        <v>2023</v>
      </c>
      <c r="P6" s="67">
        <v>2024</v>
      </c>
    </row>
    <row r="7" spans="1:17" ht="6" customHeight="1" x14ac:dyDescent="0.2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20"/>
      <c r="N7" s="20"/>
      <c r="O7" s="20"/>
      <c r="P7" s="20"/>
      <c r="Q7" s="120"/>
    </row>
    <row r="8" spans="1:17" x14ac:dyDescent="0.25">
      <c r="A8" s="21" t="s">
        <v>129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39"/>
      <c r="N8" s="39"/>
      <c r="O8" s="39"/>
      <c r="P8" s="39"/>
    </row>
    <row r="9" spans="1:17" x14ac:dyDescent="0.25">
      <c r="A9" s="95" t="s">
        <v>130</v>
      </c>
      <c r="B9" s="70">
        <v>27140</v>
      </c>
      <c r="C9" s="70">
        <v>27079</v>
      </c>
      <c r="D9" s="70">
        <v>26180</v>
      </c>
      <c r="E9" s="70">
        <v>26190</v>
      </c>
      <c r="F9" s="70">
        <v>27548</v>
      </c>
      <c r="G9" s="70">
        <v>26988</v>
      </c>
      <c r="H9" s="70">
        <v>26671</v>
      </c>
      <c r="I9" s="70">
        <v>26297</v>
      </c>
      <c r="J9" s="70">
        <v>28700</v>
      </c>
      <c r="K9" s="70">
        <v>27832</v>
      </c>
      <c r="L9" s="70">
        <v>32400</v>
      </c>
      <c r="M9" s="70">
        <f t="shared" ref="M9:M16" si="0">+M19+M29</f>
        <v>36332</v>
      </c>
      <c r="N9" s="70">
        <v>28457</v>
      </c>
      <c r="O9" s="70">
        <v>23932</v>
      </c>
      <c r="P9" s="70">
        <v>20553</v>
      </c>
      <c r="Q9" s="132"/>
    </row>
    <row r="10" spans="1:17" x14ac:dyDescent="0.25">
      <c r="A10" s="97" t="s">
        <v>157</v>
      </c>
      <c r="B10" s="70">
        <v>16344</v>
      </c>
      <c r="C10" s="70">
        <v>16419</v>
      </c>
      <c r="D10" s="70">
        <v>15315</v>
      </c>
      <c r="E10" s="70">
        <v>15110</v>
      </c>
      <c r="F10" s="70">
        <v>15813</v>
      </c>
      <c r="G10" s="70">
        <v>15259</v>
      </c>
      <c r="H10" s="70">
        <v>14997</v>
      </c>
      <c r="I10" s="70">
        <v>14446</v>
      </c>
      <c r="J10" s="70">
        <v>15381</v>
      </c>
      <c r="K10" s="70">
        <v>14046</v>
      </c>
      <c r="L10" s="70">
        <v>16777</v>
      </c>
      <c r="M10" s="70">
        <f t="shared" si="0"/>
        <v>16878</v>
      </c>
      <c r="N10" s="70">
        <v>12699</v>
      </c>
      <c r="O10" s="70">
        <v>10465</v>
      </c>
      <c r="P10" s="70">
        <v>9191</v>
      </c>
      <c r="Q10" s="133"/>
    </row>
    <row r="11" spans="1:17" x14ac:dyDescent="0.25">
      <c r="A11" s="16" t="s">
        <v>158</v>
      </c>
      <c r="B11" s="57">
        <v>5474</v>
      </c>
      <c r="C11" s="57">
        <v>5460</v>
      </c>
      <c r="D11" s="57">
        <v>5067</v>
      </c>
      <c r="E11" s="57">
        <v>4969</v>
      </c>
      <c r="F11" s="57">
        <v>5016</v>
      </c>
      <c r="G11" s="57">
        <v>4636</v>
      </c>
      <c r="H11" s="57">
        <v>4558</v>
      </c>
      <c r="I11" s="57">
        <v>4352</v>
      </c>
      <c r="J11" s="57">
        <v>4473</v>
      </c>
      <c r="K11" s="57">
        <v>3572</v>
      </c>
      <c r="L11" s="57">
        <v>4743</v>
      </c>
      <c r="M11" s="57">
        <f t="shared" si="0"/>
        <v>4503</v>
      </c>
      <c r="N11" s="57">
        <v>3215</v>
      </c>
      <c r="O11" s="57">
        <v>2502</v>
      </c>
      <c r="P11" s="57">
        <v>2203</v>
      </c>
    </row>
    <row r="12" spans="1:17" x14ac:dyDescent="0.25">
      <c r="A12" s="16" t="s">
        <v>159</v>
      </c>
      <c r="B12" s="57">
        <v>5791</v>
      </c>
      <c r="C12" s="57">
        <v>5621</v>
      </c>
      <c r="D12" s="57">
        <v>5153</v>
      </c>
      <c r="E12" s="57">
        <v>5139</v>
      </c>
      <c r="F12" s="57">
        <v>5406</v>
      </c>
      <c r="G12" s="57">
        <v>5200</v>
      </c>
      <c r="H12" s="57">
        <v>5084</v>
      </c>
      <c r="I12" s="57">
        <v>4913</v>
      </c>
      <c r="J12" s="57">
        <v>5426</v>
      </c>
      <c r="K12" s="57">
        <v>4775</v>
      </c>
      <c r="L12" s="57">
        <v>5690</v>
      </c>
      <c r="M12" s="57">
        <f t="shared" si="0"/>
        <v>5665</v>
      </c>
      <c r="N12" s="57">
        <v>4120</v>
      </c>
      <c r="O12" s="57">
        <v>3356</v>
      </c>
      <c r="P12" s="57">
        <v>2959</v>
      </c>
    </row>
    <row r="13" spans="1:17" x14ac:dyDescent="0.25">
      <c r="A13" s="16" t="s">
        <v>160</v>
      </c>
      <c r="B13" s="57">
        <v>5079</v>
      </c>
      <c r="C13" s="57">
        <v>5338</v>
      </c>
      <c r="D13" s="57">
        <v>5095</v>
      </c>
      <c r="E13" s="57">
        <v>5002</v>
      </c>
      <c r="F13" s="57">
        <v>5391</v>
      </c>
      <c r="G13" s="57">
        <v>5423</v>
      </c>
      <c r="H13" s="57">
        <v>5355</v>
      </c>
      <c r="I13" s="57">
        <v>5181</v>
      </c>
      <c r="J13" s="57">
        <v>5482</v>
      </c>
      <c r="K13" s="57">
        <v>5699</v>
      </c>
      <c r="L13" s="57">
        <v>6344</v>
      </c>
      <c r="M13" s="57">
        <f t="shared" si="0"/>
        <v>6710</v>
      </c>
      <c r="N13" s="57">
        <v>5364</v>
      </c>
      <c r="O13" s="57">
        <v>4607</v>
      </c>
      <c r="P13" s="57">
        <v>4029</v>
      </c>
      <c r="Q13" s="121"/>
    </row>
    <row r="14" spans="1:17" ht="25.5" x14ac:dyDescent="0.25">
      <c r="A14" s="97" t="s">
        <v>161</v>
      </c>
      <c r="B14" s="70">
        <v>10796</v>
      </c>
      <c r="C14" s="70">
        <v>10660</v>
      </c>
      <c r="D14" s="70">
        <v>10865</v>
      </c>
      <c r="E14" s="70">
        <v>11080</v>
      </c>
      <c r="F14" s="70">
        <v>11735</v>
      </c>
      <c r="G14" s="70">
        <v>11729</v>
      </c>
      <c r="H14" s="70">
        <v>11674</v>
      </c>
      <c r="I14" s="70">
        <v>11851</v>
      </c>
      <c r="J14" s="70">
        <v>13319</v>
      </c>
      <c r="K14" s="70">
        <v>13786</v>
      </c>
      <c r="L14" s="70">
        <v>15623</v>
      </c>
      <c r="M14" s="70">
        <f t="shared" si="0"/>
        <v>19454</v>
      </c>
      <c r="N14" s="70">
        <v>15758</v>
      </c>
      <c r="O14" s="70">
        <v>13467</v>
      </c>
      <c r="P14" s="70">
        <v>11362</v>
      </c>
      <c r="Q14" s="132"/>
    </row>
    <row r="15" spans="1:17" x14ac:dyDescent="0.25">
      <c r="A15" s="16" t="s">
        <v>162</v>
      </c>
      <c r="B15" s="57">
        <v>6077</v>
      </c>
      <c r="C15" s="57">
        <v>5801</v>
      </c>
      <c r="D15" s="57">
        <v>6141</v>
      </c>
      <c r="E15" s="57">
        <v>6009</v>
      </c>
      <c r="F15" s="57">
        <v>6362</v>
      </c>
      <c r="G15" s="57">
        <v>6530</v>
      </c>
      <c r="H15" s="57">
        <v>6200</v>
      </c>
      <c r="I15" s="57">
        <v>6578</v>
      </c>
      <c r="J15" s="57">
        <v>7409</v>
      </c>
      <c r="K15" s="57">
        <v>6581</v>
      </c>
      <c r="L15" s="57">
        <v>8611</v>
      </c>
      <c r="M15" s="57">
        <f t="shared" si="0"/>
        <v>9816</v>
      </c>
      <c r="N15" s="57">
        <v>8033</v>
      </c>
      <c r="O15" s="57">
        <v>6972</v>
      </c>
      <c r="P15" s="57">
        <v>6098</v>
      </c>
      <c r="Q15" s="121"/>
    </row>
    <row r="16" spans="1:17" x14ac:dyDescent="0.25">
      <c r="A16" s="16" t="s">
        <v>163</v>
      </c>
      <c r="B16" s="57">
        <v>4719</v>
      </c>
      <c r="C16" s="57">
        <v>4859</v>
      </c>
      <c r="D16" s="57">
        <v>4724</v>
      </c>
      <c r="E16" s="57">
        <v>5071</v>
      </c>
      <c r="F16" s="57">
        <v>5373</v>
      </c>
      <c r="G16" s="57">
        <v>5199</v>
      </c>
      <c r="H16" s="57">
        <v>5474</v>
      </c>
      <c r="I16" s="57">
        <v>5273</v>
      </c>
      <c r="J16" s="57">
        <v>5910</v>
      </c>
      <c r="K16" s="57">
        <v>7205</v>
      </c>
      <c r="L16" s="57">
        <v>7012</v>
      </c>
      <c r="M16" s="57">
        <f t="shared" si="0"/>
        <v>9638</v>
      </c>
      <c r="N16" s="57">
        <v>7725</v>
      </c>
      <c r="O16" s="57">
        <v>6495</v>
      </c>
      <c r="P16" s="57">
        <v>5264</v>
      </c>
      <c r="Q16" s="121"/>
    </row>
    <row r="17" spans="1:17" x14ac:dyDescent="0.25">
      <c r="A17" s="16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121"/>
    </row>
    <row r="18" spans="1:17" x14ac:dyDescent="0.25">
      <c r="A18" s="7" t="s">
        <v>139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121"/>
    </row>
    <row r="19" spans="1:17" x14ac:dyDescent="0.25">
      <c r="A19" s="96" t="s">
        <v>130</v>
      </c>
      <c r="B19" s="70">
        <v>21169</v>
      </c>
      <c r="C19" s="70">
        <v>20729</v>
      </c>
      <c r="D19" s="70">
        <v>20483</v>
      </c>
      <c r="E19" s="70">
        <v>19949</v>
      </c>
      <c r="F19" s="70">
        <v>21607</v>
      </c>
      <c r="G19" s="70">
        <v>20046</v>
      </c>
      <c r="H19" s="70">
        <v>21123</v>
      </c>
      <c r="I19" s="70">
        <v>20143</v>
      </c>
      <c r="J19" s="70">
        <v>26508</v>
      </c>
      <c r="K19" s="70">
        <v>23989</v>
      </c>
      <c r="L19" s="70">
        <v>27783</v>
      </c>
      <c r="M19" s="70">
        <f>+M20+M24</f>
        <v>28992</v>
      </c>
      <c r="N19" s="70">
        <v>21690</v>
      </c>
      <c r="O19" s="70">
        <v>18341</v>
      </c>
      <c r="P19" s="70">
        <v>14298</v>
      </c>
      <c r="Q19" s="131"/>
    </row>
    <row r="20" spans="1:17" x14ac:dyDescent="0.25">
      <c r="A20" s="97" t="s">
        <v>157</v>
      </c>
      <c r="B20" s="70">
        <v>12697</v>
      </c>
      <c r="C20" s="70">
        <v>12237</v>
      </c>
      <c r="D20" s="70">
        <v>11915</v>
      </c>
      <c r="E20" s="70">
        <v>11244</v>
      </c>
      <c r="F20" s="70">
        <v>12057</v>
      </c>
      <c r="G20" s="70">
        <v>11136</v>
      </c>
      <c r="H20" s="70">
        <v>11621</v>
      </c>
      <c r="I20" s="70">
        <v>11009</v>
      </c>
      <c r="J20" s="70">
        <v>14100</v>
      </c>
      <c r="K20" s="70">
        <v>11852</v>
      </c>
      <c r="L20" s="70">
        <v>13617</v>
      </c>
      <c r="M20" s="70">
        <f>+M21+M22+M23</f>
        <v>13081</v>
      </c>
      <c r="N20" s="70">
        <v>9361</v>
      </c>
      <c r="O20" s="70">
        <v>7792</v>
      </c>
      <c r="P20" s="70">
        <v>5998</v>
      </c>
      <c r="Q20" s="131"/>
    </row>
    <row r="21" spans="1:17" x14ac:dyDescent="0.25">
      <c r="A21" s="16" t="s">
        <v>158</v>
      </c>
      <c r="B21" s="57">
        <v>4008</v>
      </c>
      <c r="C21" s="57">
        <v>4006</v>
      </c>
      <c r="D21" s="57">
        <v>3777</v>
      </c>
      <c r="E21" s="57">
        <v>3518</v>
      </c>
      <c r="F21" s="57">
        <v>3565</v>
      </c>
      <c r="G21" s="57">
        <v>3215</v>
      </c>
      <c r="H21" s="57">
        <v>3266</v>
      </c>
      <c r="I21" s="57">
        <v>3142</v>
      </c>
      <c r="J21" s="57">
        <v>4035</v>
      </c>
      <c r="K21" s="57">
        <v>2896</v>
      </c>
      <c r="L21" s="57">
        <v>3528</v>
      </c>
      <c r="M21" s="57">
        <v>3343</v>
      </c>
      <c r="N21" s="57">
        <v>2226</v>
      </c>
      <c r="O21" s="57">
        <v>1680</v>
      </c>
      <c r="P21" s="57">
        <v>1218</v>
      </c>
      <c r="Q21" s="121"/>
    </row>
    <row r="22" spans="1:17" x14ac:dyDescent="0.25">
      <c r="A22" s="16" t="s">
        <v>159</v>
      </c>
      <c r="B22" s="57">
        <v>4592</v>
      </c>
      <c r="C22" s="57">
        <v>4068</v>
      </c>
      <c r="D22" s="57">
        <v>4001</v>
      </c>
      <c r="E22" s="57">
        <v>3771</v>
      </c>
      <c r="F22" s="57">
        <v>4066</v>
      </c>
      <c r="G22" s="57">
        <v>3800</v>
      </c>
      <c r="H22" s="57">
        <v>3926</v>
      </c>
      <c r="I22" s="57">
        <v>3659</v>
      </c>
      <c r="J22" s="57">
        <v>4950</v>
      </c>
      <c r="K22" s="57">
        <v>3984</v>
      </c>
      <c r="L22" s="57">
        <v>4554</v>
      </c>
      <c r="M22" s="57">
        <v>4149</v>
      </c>
      <c r="N22" s="57">
        <v>2958</v>
      </c>
      <c r="O22" s="57">
        <v>2436</v>
      </c>
      <c r="P22" s="57">
        <v>1824</v>
      </c>
      <c r="Q22" s="121"/>
    </row>
    <row r="23" spans="1:17" x14ac:dyDescent="0.25">
      <c r="A23" s="16" t="s">
        <v>160</v>
      </c>
      <c r="B23" s="57">
        <v>4097</v>
      </c>
      <c r="C23" s="57">
        <v>4163</v>
      </c>
      <c r="D23" s="57">
        <v>4137</v>
      </c>
      <c r="E23" s="57">
        <v>3955</v>
      </c>
      <c r="F23" s="57">
        <v>4426</v>
      </c>
      <c r="G23" s="57">
        <v>4121</v>
      </c>
      <c r="H23" s="57">
        <v>4429</v>
      </c>
      <c r="I23" s="57">
        <v>4208</v>
      </c>
      <c r="J23" s="57">
        <v>5115</v>
      </c>
      <c r="K23" s="57">
        <v>4972</v>
      </c>
      <c r="L23" s="57">
        <v>5535</v>
      </c>
      <c r="M23" s="57">
        <v>5589</v>
      </c>
      <c r="N23" s="57">
        <v>4177</v>
      </c>
      <c r="O23" s="57">
        <v>3676</v>
      </c>
      <c r="P23" s="57">
        <v>2956</v>
      </c>
      <c r="Q23" s="120"/>
    </row>
    <row r="24" spans="1:17" ht="25.5" x14ac:dyDescent="0.25">
      <c r="A24" s="97" t="s">
        <v>161</v>
      </c>
      <c r="B24" s="70">
        <v>8472</v>
      </c>
      <c r="C24" s="70">
        <v>8492</v>
      </c>
      <c r="D24" s="70">
        <v>8568</v>
      </c>
      <c r="E24" s="70">
        <v>8705</v>
      </c>
      <c r="F24" s="70">
        <v>9550</v>
      </c>
      <c r="G24" s="70">
        <v>8910</v>
      </c>
      <c r="H24" s="70">
        <v>9502</v>
      </c>
      <c r="I24" s="70">
        <v>9134</v>
      </c>
      <c r="J24" s="70">
        <v>12408</v>
      </c>
      <c r="K24" s="70">
        <v>12137</v>
      </c>
      <c r="L24" s="70">
        <v>14166</v>
      </c>
      <c r="M24" s="70">
        <f>+M25+M26</f>
        <v>15911</v>
      </c>
      <c r="N24" s="70">
        <v>12329</v>
      </c>
      <c r="O24" s="70">
        <v>10549</v>
      </c>
      <c r="P24" s="70">
        <v>8300</v>
      </c>
      <c r="Q24" s="131"/>
    </row>
    <row r="25" spans="1:17" x14ac:dyDescent="0.25">
      <c r="A25" s="16" t="s">
        <v>162</v>
      </c>
      <c r="B25" s="57">
        <v>4569</v>
      </c>
      <c r="C25" s="57">
        <v>4484</v>
      </c>
      <c r="D25" s="57">
        <v>4772</v>
      </c>
      <c r="E25" s="57">
        <v>4417</v>
      </c>
      <c r="F25" s="57">
        <v>4848</v>
      </c>
      <c r="G25" s="57">
        <v>4751</v>
      </c>
      <c r="H25" s="57">
        <v>4642</v>
      </c>
      <c r="I25" s="57">
        <v>4692</v>
      </c>
      <c r="J25" s="57">
        <v>6760</v>
      </c>
      <c r="K25" s="57">
        <v>5521</v>
      </c>
      <c r="L25" s="57">
        <v>7525</v>
      </c>
      <c r="M25" s="57">
        <v>7355</v>
      </c>
      <c r="N25" s="57">
        <v>5657</v>
      </c>
      <c r="O25" s="57">
        <v>5119</v>
      </c>
      <c r="P25" s="57">
        <v>4001</v>
      </c>
      <c r="Q25" s="121"/>
    </row>
    <row r="26" spans="1:17" x14ac:dyDescent="0.25">
      <c r="A26" s="16" t="s">
        <v>163</v>
      </c>
      <c r="B26" s="57">
        <v>3903</v>
      </c>
      <c r="C26" s="57">
        <v>4008</v>
      </c>
      <c r="D26" s="57">
        <v>3796</v>
      </c>
      <c r="E26" s="57">
        <v>4288</v>
      </c>
      <c r="F26" s="57">
        <v>4702</v>
      </c>
      <c r="G26" s="57">
        <v>4159</v>
      </c>
      <c r="H26" s="57">
        <v>4860</v>
      </c>
      <c r="I26" s="57">
        <v>4442</v>
      </c>
      <c r="J26" s="57">
        <v>5648</v>
      </c>
      <c r="K26" s="57">
        <v>6616</v>
      </c>
      <c r="L26" s="57">
        <v>6641</v>
      </c>
      <c r="M26" s="57">
        <v>8556</v>
      </c>
      <c r="N26" s="57">
        <v>6672</v>
      </c>
      <c r="O26" s="57">
        <v>5430</v>
      </c>
      <c r="P26" s="57">
        <v>4299</v>
      </c>
      <c r="Q26" s="121"/>
    </row>
    <row r="27" spans="1:17" x14ac:dyDescent="0.25">
      <c r="A27" s="16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121"/>
    </row>
    <row r="28" spans="1:17" x14ac:dyDescent="0.25">
      <c r="A28" s="7" t="s">
        <v>140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121"/>
    </row>
    <row r="29" spans="1:17" x14ac:dyDescent="0.25">
      <c r="A29" s="96" t="s">
        <v>130</v>
      </c>
      <c r="B29" s="70">
        <v>5971</v>
      </c>
      <c r="C29" s="70">
        <v>6350</v>
      </c>
      <c r="D29" s="70">
        <v>5697</v>
      </c>
      <c r="E29" s="70">
        <v>6241</v>
      </c>
      <c r="F29" s="70">
        <v>5941</v>
      </c>
      <c r="G29" s="70">
        <v>6942</v>
      </c>
      <c r="H29" s="70">
        <v>5548</v>
      </c>
      <c r="I29" s="70">
        <v>6154</v>
      </c>
      <c r="J29" s="70">
        <v>2192</v>
      </c>
      <c r="K29" s="70">
        <v>3843</v>
      </c>
      <c r="L29" s="70">
        <v>4617</v>
      </c>
      <c r="M29" s="70">
        <f>+M30+M34</f>
        <v>7340</v>
      </c>
      <c r="N29" s="70">
        <v>6767</v>
      </c>
      <c r="O29" s="70">
        <v>5591</v>
      </c>
      <c r="P29" s="70">
        <v>6255</v>
      </c>
      <c r="Q29" s="131"/>
    </row>
    <row r="30" spans="1:17" x14ac:dyDescent="0.25">
      <c r="A30" s="97" t="s">
        <v>157</v>
      </c>
      <c r="B30" s="70">
        <v>3647</v>
      </c>
      <c r="C30" s="70">
        <v>4182</v>
      </c>
      <c r="D30" s="70">
        <v>3400</v>
      </c>
      <c r="E30" s="70">
        <v>3866</v>
      </c>
      <c r="F30" s="70">
        <v>3756</v>
      </c>
      <c r="G30" s="70">
        <v>4123</v>
      </c>
      <c r="H30" s="70">
        <v>3376</v>
      </c>
      <c r="I30" s="70">
        <v>3437</v>
      </c>
      <c r="J30" s="70">
        <v>1281</v>
      </c>
      <c r="K30" s="70">
        <v>2194</v>
      </c>
      <c r="L30" s="70">
        <v>3160</v>
      </c>
      <c r="M30" s="70">
        <f>+M31+M32+M33</f>
        <v>3797</v>
      </c>
      <c r="N30" s="70">
        <v>3338</v>
      </c>
      <c r="O30" s="70">
        <v>2673</v>
      </c>
      <c r="P30" s="70">
        <v>3193</v>
      </c>
      <c r="Q30" s="131"/>
    </row>
    <row r="31" spans="1:17" x14ac:dyDescent="0.25">
      <c r="A31" s="16" t="s">
        <v>158</v>
      </c>
      <c r="B31" s="57">
        <v>1466</v>
      </c>
      <c r="C31" s="57">
        <v>1454</v>
      </c>
      <c r="D31" s="57">
        <v>1290</v>
      </c>
      <c r="E31" s="57">
        <v>1451</v>
      </c>
      <c r="F31" s="57">
        <v>1451</v>
      </c>
      <c r="G31" s="57">
        <v>1421</v>
      </c>
      <c r="H31" s="57">
        <v>1292</v>
      </c>
      <c r="I31" s="57">
        <v>1210</v>
      </c>
      <c r="J31" s="57">
        <v>438</v>
      </c>
      <c r="K31" s="57">
        <v>676</v>
      </c>
      <c r="L31" s="57">
        <v>1215</v>
      </c>
      <c r="M31" s="57">
        <v>1160</v>
      </c>
      <c r="N31" s="57">
        <v>989</v>
      </c>
      <c r="O31" s="57">
        <v>822</v>
      </c>
      <c r="P31" s="57">
        <v>985</v>
      </c>
      <c r="Q31" s="121"/>
    </row>
    <row r="32" spans="1:17" x14ac:dyDescent="0.25">
      <c r="A32" s="16" t="s">
        <v>159</v>
      </c>
      <c r="B32" s="57">
        <v>1199</v>
      </c>
      <c r="C32" s="57">
        <v>1553</v>
      </c>
      <c r="D32" s="57">
        <v>1152</v>
      </c>
      <c r="E32" s="57">
        <v>1368</v>
      </c>
      <c r="F32" s="57">
        <v>1340</v>
      </c>
      <c r="G32" s="57">
        <v>1400</v>
      </c>
      <c r="H32" s="57">
        <v>1158</v>
      </c>
      <c r="I32" s="57">
        <v>1254</v>
      </c>
      <c r="J32" s="57">
        <v>476</v>
      </c>
      <c r="K32" s="57">
        <v>791</v>
      </c>
      <c r="L32" s="57">
        <v>1136</v>
      </c>
      <c r="M32" s="57">
        <v>1516</v>
      </c>
      <c r="N32" s="57">
        <v>1162</v>
      </c>
      <c r="O32" s="57">
        <v>920</v>
      </c>
      <c r="P32" s="57">
        <v>1135</v>
      </c>
      <c r="Q32" s="121"/>
    </row>
    <row r="33" spans="1:17" x14ac:dyDescent="0.25">
      <c r="A33" s="16" t="s">
        <v>160</v>
      </c>
      <c r="B33" s="57">
        <v>982</v>
      </c>
      <c r="C33" s="57">
        <v>1175</v>
      </c>
      <c r="D33" s="57">
        <v>958</v>
      </c>
      <c r="E33" s="57">
        <v>1047</v>
      </c>
      <c r="F33" s="57">
        <v>965</v>
      </c>
      <c r="G33" s="57">
        <v>1302</v>
      </c>
      <c r="H33" s="57">
        <v>926</v>
      </c>
      <c r="I33" s="57">
        <v>973</v>
      </c>
      <c r="J33" s="57">
        <v>367</v>
      </c>
      <c r="K33" s="57">
        <v>727</v>
      </c>
      <c r="L33" s="57">
        <v>809</v>
      </c>
      <c r="M33" s="57">
        <v>1121</v>
      </c>
      <c r="N33" s="57">
        <v>1187</v>
      </c>
      <c r="O33" s="57">
        <v>931</v>
      </c>
      <c r="P33" s="57">
        <v>1073</v>
      </c>
      <c r="Q33" s="121"/>
    </row>
    <row r="34" spans="1:17" ht="25.5" x14ac:dyDescent="0.25">
      <c r="A34" s="97" t="s">
        <v>161</v>
      </c>
      <c r="B34" s="70">
        <v>2324</v>
      </c>
      <c r="C34" s="70">
        <v>2168</v>
      </c>
      <c r="D34" s="70">
        <v>2297</v>
      </c>
      <c r="E34" s="70">
        <v>2375</v>
      </c>
      <c r="F34" s="70">
        <v>2185</v>
      </c>
      <c r="G34" s="70">
        <v>2819</v>
      </c>
      <c r="H34" s="70">
        <v>2172</v>
      </c>
      <c r="I34" s="70">
        <v>2717</v>
      </c>
      <c r="J34" s="70">
        <v>911</v>
      </c>
      <c r="K34" s="70">
        <v>1649</v>
      </c>
      <c r="L34" s="70">
        <v>1457</v>
      </c>
      <c r="M34" s="70">
        <f>+M35+M36</f>
        <v>3543</v>
      </c>
      <c r="N34" s="70">
        <v>3429</v>
      </c>
      <c r="O34" s="70">
        <v>2918</v>
      </c>
      <c r="P34" s="70">
        <v>3062</v>
      </c>
      <c r="Q34" s="133"/>
    </row>
    <row r="35" spans="1:17" x14ac:dyDescent="0.25">
      <c r="A35" s="16" t="s">
        <v>162</v>
      </c>
      <c r="B35" s="57">
        <v>1508</v>
      </c>
      <c r="C35" s="57">
        <v>1317</v>
      </c>
      <c r="D35" s="57">
        <v>1369</v>
      </c>
      <c r="E35" s="57">
        <v>1592</v>
      </c>
      <c r="F35" s="57">
        <v>1514</v>
      </c>
      <c r="G35" s="57">
        <v>1779</v>
      </c>
      <c r="H35" s="57">
        <v>1558</v>
      </c>
      <c r="I35" s="57">
        <v>1886</v>
      </c>
      <c r="J35" s="57">
        <v>649</v>
      </c>
      <c r="K35" s="57">
        <v>1060</v>
      </c>
      <c r="L35" s="57">
        <v>1086</v>
      </c>
      <c r="M35" s="57">
        <v>2461</v>
      </c>
      <c r="N35" s="57">
        <v>2376</v>
      </c>
      <c r="O35" s="57">
        <v>1853</v>
      </c>
      <c r="P35" s="57">
        <v>2097</v>
      </c>
      <c r="Q35" s="121"/>
    </row>
    <row r="36" spans="1:17" ht="15.75" thickBot="1" x14ac:dyDescent="0.3">
      <c r="A36" s="17" t="s">
        <v>163</v>
      </c>
      <c r="B36" s="73">
        <v>816</v>
      </c>
      <c r="C36" s="73">
        <v>851</v>
      </c>
      <c r="D36" s="73">
        <v>928</v>
      </c>
      <c r="E36" s="73">
        <v>783</v>
      </c>
      <c r="F36" s="73">
        <v>671</v>
      </c>
      <c r="G36" s="73">
        <v>1040</v>
      </c>
      <c r="H36" s="73">
        <v>614</v>
      </c>
      <c r="I36" s="73">
        <v>831</v>
      </c>
      <c r="J36" s="73">
        <v>262</v>
      </c>
      <c r="K36" s="73">
        <v>589</v>
      </c>
      <c r="L36" s="73">
        <v>371</v>
      </c>
      <c r="M36" s="73">
        <v>1082</v>
      </c>
      <c r="N36" s="73">
        <v>1053</v>
      </c>
      <c r="O36" s="73">
        <v>1065</v>
      </c>
      <c r="P36" s="73">
        <v>965</v>
      </c>
      <c r="Q36" s="121"/>
    </row>
    <row r="37" spans="1:17" x14ac:dyDescent="0.25">
      <c r="A37" s="218" t="s">
        <v>122</v>
      </c>
      <c r="B37" s="218"/>
      <c r="C37" s="218"/>
      <c r="D37" s="218"/>
      <c r="E37" s="218"/>
      <c r="F37" s="218"/>
      <c r="G37" s="218"/>
      <c r="H37" s="15"/>
      <c r="I37" s="15"/>
      <c r="J37" s="15"/>
      <c r="K37" s="15"/>
      <c r="L37" s="15"/>
      <c r="M37" s="4"/>
      <c r="N37" s="4"/>
      <c r="O37" s="4"/>
      <c r="P37" s="4"/>
      <c r="Q37" s="121"/>
    </row>
    <row r="38" spans="1:17" x14ac:dyDescent="0.25">
      <c r="Q38" s="121"/>
    </row>
    <row r="39" spans="1:17" x14ac:dyDescent="0.25">
      <c r="Q39" s="121"/>
    </row>
    <row r="40" spans="1:17" x14ac:dyDescent="0.25">
      <c r="Q40" s="121"/>
    </row>
    <row r="41" spans="1:17" x14ac:dyDescent="0.25">
      <c r="Q41" s="120"/>
    </row>
    <row r="42" spans="1:17" x14ac:dyDescent="0.25">
      <c r="Q42" s="121"/>
    </row>
    <row r="43" spans="1:17" x14ac:dyDescent="0.25">
      <c r="Q43" s="121"/>
    </row>
    <row r="44" spans="1:17" x14ac:dyDescent="0.25">
      <c r="Q44" s="121"/>
    </row>
  </sheetData>
  <mergeCells count="1">
    <mergeCell ref="A37:G37"/>
  </mergeCells>
  <hyperlinks>
    <hyperlink ref="Q2" location="Contenido!A1" display="Contenido" xr:uid="{20A222EA-9488-41E8-920B-41BAA2ACC401}"/>
  </hyperlinks>
  <pageMargins left="0.7" right="0.7" top="0.75" bottom="0.75" header="0.3" footer="0.3"/>
  <pageSetup scale="8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E8BEA-4651-4AEE-870C-56476711AFA7}">
  <sheetPr>
    <tabColor rgb="FFF2DAB1"/>
    <pageSetUpPr fitToPage="1"/>
  </sheetPr>
  <dimension ref="A1:Q44"/>
  <sheetViews>
    <sheetView showGridLines="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Q2" sqref="Q2"/>
    </sheetView>
  </sheetViews>
  <sheetFormatPr baseColWidth="10" defaultColWidth="11.42578125" defaultRowHeight="15" x14ac:dyDescent="0.25"/>
  <cols>
    <col min="1" max="1" width="18.7109375" customWidth="1"/>
    <col min="2" max="16" width="8.28515625" customWidth="1"/>
    <col min="17" max="17" width="14" style="119" customWidth="1"/>
  </cols>
  <sheetData>
    <row r="1" spans="1:17" x14ac:dyDescent="0.25">
      <c r="A1" s="221" t="s">
        <v>175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</row>
    <row r="2" spans="1:17" x14ac:dyDescent="0.25">
      <c r="A2" s="221" t="s">
        <v>174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2"/>
      <c r="Q2" s="114" t="s">
        <v>0</v>
      </c>
    </row>
    <row r="3" spans="1:17" x14ac:dyDescent="0.25">
      <c r="A3" s="221" t="s">
        <v>127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</row>
    <row r="4" spans="1:17" x14ac:dyDescent="0.25">
      <c r="A4" s="221" t="s">
        <v>112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</row>
    <row r="5" spans="1:17" x14ac:dyDescent="0.25">
      <c r="A5" s="221" t="s">
        <v>156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120"/>
    </row>
    <row r="6" spans="1:17" x14ac:dyDescent="0.25">
      <c r="A6" s="219" t="s">
        <v>124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120"/>
    </row>
    <row r="7" spans="1:17" x14ac:dyDescent="0.25">
      <c r="A7" s="30" t="s">
        <v>128</v>
      </c>
      <c r="B7" s="66">
        <v>2010</v>
      </c>
      <c r="C7" s="66">
        <v>2011</v>
      </c>
      <c r="D7" s="66">
        <v>2012</v>
      </c>
      <c r="E7" s="66">
        <v>2013</v>
      </c>
      <c r="F7" s="66">
        <v>2014</v>
      </c>
      <c r="G7" s="66">
        <v>2015</v>
      </c>
      <c r="H7" s="66">
        <v>2016</v>
      </c>
      <c r="I7" s="66">
        <v>2017</v>
      </c>
      <c r="J7" s="66">
        <v>2018</v>
      </c>
      <c r="K7" s="66">
        <v>2019</v>
      </c>
      <c r="L7" s="66">
        <v>2020</v>
      </c>
      <c r="M7" s="67">
        <v>2021</v>
      </c>
      <c r="N7" s="67">
        <v>2022</v>
      </c>
      <c r="O7" s="67">
        <v>2023</v>
      </c>
      <c r="P7" s="67">
        <v>2024</v>
      </c>
      <c r="Q7" s="120"/>
    </row>
    <row r="8" spans="1:17" ht="4.9000000000000004" customHeight="1" x14ac:dyDescent="0.25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20"/>
      <c r="N8" s="20"/>
      <c r="O8" s="20"/>
      <c r="P8" s="20"/>
    </row>
    <row r="9" spans="1:17" x14ac:dyDescent="0.25">
      <c r="A9" s="7" t="s">
        <v>139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9"/>
      <c r="N9" s="39"/>
      <c r="O9" s="39"/>
      <c r="P9" s="39"/>
      <c r="Q9" s="120"/>
    </row>
    <row r="10" spans="1:17" x14ac:dyDescent="0.25">
      <c r="A10" s="96" t="s">
        <v>130</v>
      </c>
      <c r="B10" s="74">
        <v>77.999263080324241</v>
      </c>
      <c r="C10" s="74">
        <v>76.550094168913191</v>
      </c>
      <c r="D10" s="74">
        <v>78.239113827349115</v>
      </c>
      <c r="E10" s="74">
        <v>76.170294005345554</v>
      </c>
      <c r="F10" s="74">
        <v>78.434006098446346</v>
      </c>
      <c r="G10" s="74">
        <v>74.27745664739885</v>
      </c>
      <c r="H10" s="74">
        <v>79.198380263207227</v>
      </c>
      <c r="I10" s="74">
        <v>76.598091037000415</v>
      </c>
      <c r="J10" s="74">
        <v>92.362369337979089</v>
      </c>
      <c r="K10" s="74">
        <v>86.192152917505027</v>
      </c>
      <c r="L10" s="74">
        <v>85.75</v>
      </c>
      <c r="M10" s="74">
        <v>79.797423758670035</v>
      </c>
      <c r="N10" s="74">
        <v>76.220262149910383</v>
      </c>
      <c r="O10" s="74">
        <v>76.637974260404491</v>
      </c>
      <c r="P10" s="74">
        <v>69.566486644285504</v>
      </c>
      <c r="Q10" s="120"/>
    </row>
    <row r="11" spans="1:17" x14ac:dyDescent="0.25">
      <c r="A11" s="97" t="s">
        <v>157</v>
      </c>
      <c r="B11" s="74">
        <v>77.686000978952521</v>
      </c>
      <c r="C11" s="74">
        <v>74.529508496254337</v>
      </c>
      <c r="D11" s="74">
        <v>77.79954293176624</v>
      </c>
      <c r="E11" s="74">
        <v>74.414295168762408</v>
      </c>
      <c r="F11" s="74">
        <v>76.247391386833613</v>
      </c>
      <c r="G11" s="74">
        <v>72.97988072612884</v>
      </c>
      <c r="H11" s="74">
        <v>77.488831099553252</v>
      </c>
      <c r="I11" s="74">
        <v>76.207946836494528</v>
      </c>
      <c r="J11" s="74">
        <v>91.671542812560944</v>
      </c>
      <c r="K11" s="74">
        <v>84.379894631923676</v>
      </c>
      <c r="L11" s="74">
        <v>81.164689753829649</v>
      </c>
      <c r="M11" s="74">
        <v>77.503258679938384</v>
      </c>
      <c r="N11" s="74">
        <v>73.714465705961089</v>
      </c>
      <c r="O11" s="74">
        <v>74.457716196846633</v>
      </c>
      <c r="P11" s="74">
        <v>65.259492982265257</v>
      </c>
      <c r="Q11" s="120"/>
    </row>
    <row r="12" spans="1:17" x14ac:dyDescent="0.25">
      <c r="A12" s="16" t="s">
        <v>158</v>
      </c>
      <c r="B12" s="75">
        <v>73.218852758494705</v>
      </c>
      <c r="C12" s="75">
        <v>73.369963369963358</v>
      </c>
      <c r="D12" s="75">
        <v>74.541148608644164</v>
      </c>
      <c r="E12" s="75">
        <v>70.798953511772993</v>
      </c>
      <c r="F12" s="75">
        <v>71.072567783094101</v>
      </c>
      <c r="G12" s="75">
        <v>69.348576358930117</v>
      </c>
      <c r="H12" s="75">
        <v>71.654234313295305</v>
      </c>
      <c r="I12" s="75">
        <v>72.19669117647058</v>
      </c>
      <c r="J12" s="75">
        <v>90.207914151576119</v>
      </c>
      <c r="K12" s="75">
        <v>81.075027995520728</v>
      </c>
      <c r="L12" s="75">
        <v>74.383301707779879</v>
      </c>
      <c r="M12" s="75">
        <v>74.239395958250057</v>
      </c>
      <c r="N12" s="75">
        <v>69.237947122861584</v>
      </c>
      <c r="O12" s="75">
        <v>67.146282973621112</v>
      </c>
      <c r="P12" s="75">
        <v>55.288243304584661</v>
      </c>
      <c r="Q12" s="120"/>
    </row>
    <row r="13" spans="1:17" x14ac:dyDescent="0.25">
      <c r="A13" s="16" t="s">
        <v>159</v>
      </c>
      <c r="B13" s="75">
        <v>79.295458470039719</v>
      </c>
      <c r="C13" s="75">
        <v>72.371464152286066</v>
      </c>
      <c r="D13" s="75">
        <v>77.644090820881047</v>
      </c>
      <c r="E13" s="75">
        <v>73.380035026269709</v>
      </c>
      <c r="F13" s="75">
        <v>75.212726600073992</v>
      </c>
      <c r="G13" s="75">
        <v>73.076923076923066</v>
      </c>
      <c r="H13" s="75">
        <v>77.222659323367424</v>
      </c>
      <c r="I13" s="75">
        <v>74.47588031752494</v>
      </c>
      <c r="J13" s="75">
        <v>91.22742351640251</v>
      </c>
      <c r="K13" s="75">
        <v>83.434554973821989</v>
      </c>
      <c r="L13" s="75">
        <v>80.035149384885756</v>
      </c>
      <c r="M13" s="75">
        <v>73.239187996469539</v>
      </c>
      <c r="N13" s="75">
        <v>71.796116504854368</v>
      </c>
      <c r="O13" s="75">
        <v>72.586412395709175</v>
      </c>
      <c r="P13" s="75">
        <v>61.642446772558301</v>
      </c>
      <c r="Q13" s="120"/>
    </row>
    <row r="14" spans="1:17" x14ac:dyDescent="0.25">
      <c r="A14" s="16" t="s">
        <v>160</v>
      </c>
      <c r="B14" s="75">
        <v>80.665485331758219</v>
      </c>
      <c r="C14" s="75">
        <v>77.988010490820542</v>
      </c>
      <c r="D14" s="75">
        <v>81.197252208047104</v>
      </c>
      <c r="E14" s="75">
        <v>79.068372650939622</v>
      </c>
      <c r="F14" s="75">
        <v>82.099795956223332</v>
      </c>
      <c r="G14" s="75">
        <v>75.991148810621425</v>
      </c>
      <c r="H14" s="75">
        <v>82.707749766573286</v>
      </c>
      <c r="I14" s="75">
        <v>81.219841729395867</v>
      </c>
      <c r="J14" s="75">
        <v>93.305363006202114</v>
      </c>
      <c r="K14" s="75">
        <v>87.243376030882615</v>
      </c>
      <c r="L14" s="75">
        <v>87.247793190416147</v>
      </c>
      <c r="M14" s="75">
        <v>83.293591654247393</v>
      </c>
      <c r="N14" s="75">
        <v>77.870991797166283</v>
      </c>
      <c r="O14" s="75">
        <v>79.79162144562622</v>
      </c>
      <c r="P14" s="75">
        <v>73.368081409779109</v>
      </c>
      <c r="Q14" s="120"/>
    </row>
    <row r="15" spans="1:17" ht="25.5" x14ac:dyDescent="0.25">
      <c r="A15" s="97" t="s">
        <v>161</v>
      </c>
      <c r="B15" s="74">
        <v>78.473508706928499</v>
      </c>
      <c r="C15" s="74">
        <v>79.66228893058161</v>
      </c>
      <c r="D15" s="74">
        <v>78.858720662678323</v>
      </c>
      <c r="E15" s="74">
        <v>78.564981949458485</v>
      </c>
      <c r="F15" s="74">
        <v>81.380485726459312</v>
      </c>
      <c r="G15" s="74">
        <v>75.965555460823595</v>
      </c>
      <c r="H15" s="74">
        <v>81.394551995888293</v>
      </c>
      <c r="I15" s="74">
        <v>77.073664669648139</v>
      </c>
      <c r="J15" s="74">
        <v>93.160147158195059</v>
      </c>
      <c r="K15" s="74">
        <v>88.038589873785</v>
      </c>
      <c r="L15" s="74">
        <v>90.674006272802927</v>
      </c>
      <c r="M15" s="74">
        <v>81.787807134779484</v>
      </c>
      <c r="N15" s="74">
        <v>78.239624317806829</v>
      </c>
      <c r="O15" s="74">
        <v>78.332219499517336</v>
      </c>
      <c r="P15" s="74">
        <v>73.050519274775567</v>
      </c>
      <c r="Q15" s="120"/>
    </row>
    <row r="16" spans="1:17" x14ac:dyDescent="0.25">
      <c r="A16" s="16" t="s">
        <v>162</v>
      </c>
      <c r="B16" s="75">
        <v>75.185124238933682</v>
      </c>
      <c r="C16" s="75">
        <v>77.297017755559381</v>
      </c>
      <c r="D16" s="75">
        <v>77.707213808825927</v>
      </c>
      <c r="E16" s="75">
        <v>73.506407056082551</v>
      </c>
      <c r="F16" s="75">
        <v>76.202452059100906</v>
      </c>
      <c r="G16" s="75">
        <v>72.756508422664623</v>
      </c>
      <c r="H16" s="75">
        <v>74.870967741935473</v>
      </c>
      <c r="I16" s="75">
        <v>71.328671328671334</v>
      </c>
      <c r="J16" s="75">
        <v>91.240383317586719</v>
      </c>
      <c r="K16" s="75">
        <v>83.893025376082662</v>
      </c>
      <c r="L16" s="75">
        <v>87.388224364185334</v>
      </c>
      <c r="M16" s="75">
        <v>74.928687856560714</v>
      </c>
      <c r="N16" s="75">
        <v>70.422009212000503</v>
      </c>
      <c r="O16" s="75">
        <v>73.422260470453239</v>
      </c>
      <c r="P16" s="75">
        <v>65.611675959330924</v>
      </c>
      <c r="Q16" s="120"/>
    </row>
    <row r="17" spans="1:17" x14ac:dyDescent="0.25">
      <c r="A17" s="16" t="s">
        <v>163</v>
      </c>
      <c r="B17" s="75">
        <v>82.708200890019071</v>
      </c>
      <c r="C17" s="75">
        <v>82.486108252726893</v>
      </c>
      <c r="D17" s="75">
        <v>80.355630821337854</v>
      </c>
      <c r="E17" s="75">
        <v>84.559258528889771</v>
      </c>
      <c r="F17" s="75">
        <v>87.511632235250332</v>
      </c>
      <c r="G17" s="75">
        <v>79.996153106366606</v>
      </c>
      <c r="H17" s="75">
        <v>88.783339422725618</v>
      </c>
      <c r="I17" s="75">
        <v>84.240470320500663</v>
      </c>
      <c r="J17" s="75">
        <v>95.566835871404393</v>
      </c>
      <c r="K17" s="75">
        <v>91.825121443442058</v>
      </c>
      <c r="L17" s="75">
        <v>94.709070165430688</v>
      </c>
      <c r="M17" s="75">
        <v>88.773604482257724</v>
      </c>
      <c r="N17" s="75">
        <v>86.368932038834956</v>
      </c>
      <c r="O17" s="75">
        <v>83.602771362586608</v>
      </c>
      <c r="P17" s="75">
        <v>81.667933130699083</v>
      </c>
      <c r="Q17" s="120"/>
    </row>
    <row r="18" spans="1:17" x14ac:dyDescent="0.25">
      <c r="A18" s="16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121"/>
    </row>
    <row r="19" spans="1:17" x14ac:dyDescent="0.25">
      <c r="A19" s="7" t="s">
        <v>140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121"/>
    </row>
    <row r="20" spans="1:17" x14ac:dyDescent="0.25">
      <c r="A20" s="96" t="s">
        <v>130</v>
      </c>
      <c r="B20" s="74">
        <v>22.000736919675756</v>
      </c>
      <c r="C20" s="74">
        <v>23.44990583108682</v>
      </c>
      <c r="D20" s="74">
        <v>21.760886172650878</v>
      </c>
      <c r="E20" s="74">
        <v>23.82970599465445</v>
      </c>
      <c r="F20" s="74">
        <v>21.56599390155365</v>
      </c>
      <c r="G20" s="74">
        <v>25.722543352601157</v>
      </c>
      <c r="H20" s="74">
        <v>20.80161973679277</v>
      </c>
      <c r="I20" s="74">
        <v>23.401908962999581</v>
      </c>
      <c r="J20" s="74">
        <v>7.6376306620209053</v>
      </c>
      <c r="K20" s="74">
        <v>13.80784708249497</v>
      </c>
      <c r="L20" s="74">
        <v>14.249999999999998</v>
      </c>
      <c r="M20" s="74">
        <v>20.202576241329957</v>
      </c>
      <c r="N20" s="74">
        <v>23.779737850089607</v>
      </c>
      <c r="O20" s="74">
        <v>23.36202573959552</v>
      </c>
      <c r="P20" s="74">
        <v>30.433513355714492</v>
      </c>
      <c r="Q20" s="121"/>
    </row>
    <row r="21" spans="1:17" x14ac:dyDescent="0.25">
      <c r="A21" s="97" t="s">
        <v>157</v>
      </c>
      <c r="B21" s="74">
        <v>22.313999021047479</v>
      </c>
      <c r="C21" s="74">
        <v>25.470491503745663</v>
      </c>
      <c r="D21" s="74">
        <v>22.20045706823376</v>
      </c>
      <c r="E21" s="74">
        <v>25.585704831237592</v>
      </c>
      <c r="F21" s="74">
        <v>23.75260861316638</v>
      </c>
      <c r="G21" s="74">
        <v>27.020119273871156</v>
      </c>
      <c r="H21" s="74">
        <v>22.511168900446759</v>
      </c>
      <c r="I21" s="74">
        <v>23.792053163505468</v>
      </c>
      <c r="J21" s="74">
        <v>8.3284571874390476</v>
      </c>
      <c r="K21" s="74">
        <v>15.62010536807632</v>
      </c>
      <c r="L21" s="74">
        <v>18.835310246170351</v>
      </c>
      <c r="M21" s="74">
        <v>22.49674132006162</v>
      </c>
      <c r="N21" s="74">
        <v>26.285534294038897</v>
      </c>
      <c r="O21" s="74">
        <v>25.542283803153371</v>
      </c>
      <c r="P21" s="74">
        <v>34.740507017734743</v>
      </c>
      <c r="Q21" s="121"/>
    </row>
    <row r="22" spans="1:17" x14ac:dyDescent="0.25">
      <c r="A22" s="16" t="s">
        <v>158</v>
      </c>
      <c r="B22" s="75">
        <v>26.781147241505298</v>
      </c>
      <c r="C22" s="75">
        <v>26.630036630036631</v>
      </c>
      <c r="D22" s="75">
        <v>25.458851391355829</v>
      </c>
      <c r="E22" s="75">
        <v>29.201046488227007</v>
      </c>
      <c r="F22" s="75">
        <v>28.927432216905903</v>
      </c>
      <c r="G22" s="75">
        <v>30.651423641069886</v>
      </c>
      <c r="H22" s="75">
        <v>28.345765686704695</v>
      </c>
      <c r="I22" s="75">
        <v>27.803308823529409</v>
      </c>
      <c r="J22" s="75">
        <v>9.7920858484238753</v>
      </c>
      <c r="K22" s="75">
        <v>18.924972004479283</v>
      </c>
      <c r="L22" s="75">
        <v>25.616698292220114</v>
      </c>
      <c r="M22" s="75">
        <v>25.760604041749946</v>
      </c>
      <c r="N22" s="75">
        <v>30.762052877138412</v>
      </c>
      <c r="O22" s="75">
        <v>32.853717026378895</v>
      </c>
      <c r="P22" s="75">
        <v>44.711756695415346</v>
      </c>
      <c r="Q22" s="121"/>
    </row>
    <row r="23" spans="1:17" x14ac:dyDescent="0.25">
      <c r="A23" s="16" t="s">
        <v>159</v>
      </c>
      <c r="B23" s="75">
        <v>20.704541529960281</v>
      </c>
      <c r="C23" s="75">
        <v>27.62853584771393</v>
      </c>
      <c r="D23" s="75">
        <v>22.35590917911896</v>
      </c>
      <c r="E23" s="75">
        <v>26.619964973730298</v>
      </c>
      <c r="F23" s="75">
        <v>24.787273399926008</v>
      </c>
      <c r="G23" s="75">
        <v>26.923076923076923</v>
      </c>
      <c r="H23" s="75">
        <v>22.777340676632573</v>
      </c>
      <c r="I23" s="75">
        <v>25.524119682475067</v>
      </c>
      <c r="J23" s="75">
        <v>8.7725764835974935</v>
      </c>
      <c r="K23" s="75">
        <v>16.565445026178011</v>
      </c>
      <c r="L23" s="75">
        <v>19.964850615114234</v>
      </c>
      <c r="M23" s="75">
        <v>26.76081200353045</v>
      </c>
      <c r="N23" s="75">
        <v>28.203883495145632</v>
      </c>
      <c r="O23" s="75">
        <v>27.413587604290825</v>
      </c>
      <c r="P23" s="75">
        <v>38.357553227441706</v>
      </c>
      <c r="Q23" s="120"/>
    </row>
    <row r="24" spans="1:17" x14ac:dyDescent="0.25">
      <c r="A24" s="16" t="s">
        <v>160</v>
      </c>
      <c r="B24" s="75">
        <v>19.334514668241781</v>
      </c>
      <c r="C24" s="75">
        <v>22.011989509179468</v>
      </c>
      <c r="D24" s="75">
        <v>18.802747791952896</v>
      </c>
      <c r="E24" s="75">
        <v>20.931627349060374</v>
      </c>
      <c r="F24" s="75">
        <v>17.900204043776665</v>
      </c>
      <c r="G24" s="75">
        <v>24.008851189378571</v>
      </c>
      <c r="H24" s="75">
        <v>17.292250233426703</v>
      </c>
      <c r="I24" s="75">
        <v>18.780158270604129</v>
      </c>
      <c r="J24" s="75">
        <v>6.694636993797884</v>
      </c>
      <c r="K24" s="75">
        <v>12.75662396911739</v>
      </c>
      <c r="L24" s="75">
        <v>12.752206809583857</v>
      </c>
      <c r="M24" s="75">
        <v>16.706408345752607</v>
      </c>
      <c r="N24" s="75">
        <v>22.129008202833706</v>
      </c>
      <c r="O24" s="75">
        <v>20.20837855437378</v>
      </c>
      <c r="P24" s="75">
        <v>26.631918590220899</v>
      </c>
      <c r="Q24" s="121"/>
    </row>
    <row r="25" spans="1:17" ht="25.5" x14ac:dyDescent="0.25">
      <c r="A25" s="97" t="s">
        <v>161</v>
      </c>
      <c r="B25" s="74">
        <v>21.526491293071508</v>
      </c>
      <c r="C25" s="74">
        <v>20.337711069418386</v>
      </c>
      <c r="D25" s="74">
        <v>21.141279337321674</v>
      </c>
      <c r="E25" s="74">
        <v>21.435018050541515</v>
      </c>
      <c r="F25" s="74">
        <v>18.619514273540691</v>
      </c>
      <c r="G25" s="74">
        <v>24.034444539176398</v>
      </c>
      <c r="H25" s="74">
        <v>18.6054480041117</v>
      </c>
      <c r="I25" s="74">
        <v>22.926335330351868</v>
      </c>
      <c r="J25" s="74">
        <v>6.83985284180494</v>
      </c>
      <c r="K25" s="74">
        <v>11.961410126215002</v>
      </c>
      <c r="L25" s="74">
        <v>9.3259937271970816</v>
      </c>
      <c r="M25" s="74">
        <v>18.212192865220519</v>
      </c>
      <c r="N25" s="74">
        <v>21.760375682193171</v>
      </c>
      <c r="O25" s="74">
        <v>21.66778050048266</v>
      </c>
      <c r="P25" s="74">
        <v>26.949480725224433</v>
      </c>
      <c r="Q25" s="121"/>
    </row>
    <row r="26" spans="1:17" x14ac:dyDescent="0.25">
      <c r="A26" s="16" t="s">
        <v>162</v>
      </c>
      <c r="B26" s="75">
        <v>24.814875761066315</v>
      </c>
      <c r="C26" s="75">
        <v>22.702982244440616</v>
      </c>
      <c r="D26" s="75">
        <v>22.292786191174077</v>
      </c>
      <c r="E26" s="75">
        <v>26.493592943917456</v>
      </c>
      <c r="F26" s="75">
        <v>23.79754794089909</v>
      </c>
      <c r="G26" s="75">
        <v>27.243491577335377</v>
      </c>
      <c r="H26" s="75">
        <v>25.129032258064516</v>
      </c>
      <c r="I26" s="75">
        <v>28.671328671328673</v>
      </c>
      <c r="J26" s="75">
        <v>8.7596166824132808</v>
      </c>
      <c r="K26" s="75">
        <v>16.106974623917338</v>
      </c>
      <c r="L26" s="75">
        <v>12.611775635814656</v>
      </c>
      <c r="M26" s="75">
        <v>25.071312143439282</v>
      </c>
      <c r="N26" s="75">
        <v>29.577990787999504</v>
      </c>
      <c r="O26" s="75">
        <v>26.577739529546758</v>
      </c>
      <c r="P26" s="75">
        <v>34.388324040669069</v>
      </c>
      <c r="Q26" s="121"/>
    </row>
    <row r="27" spans="1:17" ht="15.75" thickBot="1" x14ac:dyDescent="0.3">
      <c r="A27" s="17" t="s">
        <v>163</v>
      </c>
      <c r="B27" s="75">
        <v>17.291799109980929</v>
      </c>
      <c r="C27" s="75">
        <v>17.513891747273103</v>
      </c>
      <c r="D27" s="75">
        <v>19.644369178662149</v>
      </c>
      <c r="E27" s="75">
        <v>15.440741471110234</v>
      </c>
      <c r="F27" s="75">
        <v>12.488367764749675</v>
      </c>
      <c r="G27" s="75">
        <v>20.003846893633394</v>
      </c>
      <c r="H27" s="75">
        <v>11.216660577274389</v>
      </c>
      <c r="I27" s="75">
        <v>15.759529679499337</v>
      </c>
      <c r="J27" s="75">
        <v>4.4331641285956005</v>
      </c>
      <c r="K27" s="75">
        <v>8.174878556557946</v>
      </c>
      <c r="L27" s="75">
        <v>5.2909298345693099</v>
      </c>
      <c r="M27" s="75">
        <v>11.226395517742271</v>
      </c>
      <c r="N27" s="76">
        <v>13.63106796116505</v>
      </c>
      <c r="O27" s="76">
        <v>16.397228637413395</v>
      </c>
      <c r="P27" s="76">
        <v>18.33206686930091</v>
      </c>
      <c r="Q27" s="121"/>
    </row>
    <row r="28" spans="1:17" x14ac:dyDescent="0.25">
      <c r="A28" s="220" t="s">
        <v>122</v>
      </c>
      <c r="B28" s="220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15"/>
      <c r="O28" s="15"/>
      <c r="P28" s="15"/>
      <c r="Q28" s="121"/>
    </row>
    <row r="29" spans="1:17" x14ac:dyDescent="0.25">
      <c r="Q29" s="121"/>
    </row>
    <row r="30" spans="1:17" x14ac:dyDescent="0.25">
      <c r="Q30" s="121"/>
    </row>
    <row r="31" spans="1:17" x14ac:dyDescent="0.25">
      <c r="Q31" s="121"/>
    </row>
    <row r="32" spans="1:17" x14ac:dyDescent="0.25">
      <c r="Q32" s="121"/>
    </row>
    <row r="33" spans="17:17" x14ac:dyDescent="0.25">
      <c r="Q33" s="121"/>
    </row>
    <row r="35" spans="17:17" x14ac:dyDescent="0.25">
      <c r="Q35" s="121"/>
    </row>
    <row r="36" spans="17:17" x14ac:dyDescent="0.25">
      <c r="Q36" s="121"/>
    </row>
    <row r="37" spans="17:17" x14ac:dyDescent="0.25">
      <c r="Q37" s="121"/>
    </row>
    <row r="38" spans="17:17" x14ac:dyDescent="0.25">
      <c r="Q38" s="121"/>
    </row>
    <row r="39" spans="17:17" x14ac:dyDescent="0.25">
      <c r="Q39" s="121"/>
    </row>
    <row r="40" spans="17:17" x14ac:dyDescent="0.25">
      <c r="Q40" s="121"/>
    </row>
    <row r="41" spans="17:17" x14ac:dyDescent="0.25">
      <c r="Q41" s="120"/>
    </row>
    <row r="42" spans="17:17" x14ac:dyDescent="0.25">
      <c r="Q42" s="121"/>
    </row>
    <row r="43" spans="17:17" x14ac:dyDescent="0.25">
      <c r="Q43" s="121"/>
    </row>
    <row r="44" spans="17:17" x14ac:dyDescent="0.25">
      <c r="Q44" s="121"/>
    </row>
  </sheetData>
  <mergeCells count="7">
    <mergeCell ref="A28:M28"/>
    <mergeCell ref="A1:P1"/>
    <mergeCell ref="A2:P2"/>
    <mergeCell ref="A3:P3"/>
    <mergeCell ref="A4:P4"/>
    <mergeCell ref="A5:P5"/>
    <mergeCell ref="A6:P6"/>
  </mergeCells>
  <conditionalFormatting sqref="G9:P9">
    <cfRule type="cellIs" dxfId="1" priority="1" operator="greaterThan">
      <formula>0.4999</formula>
    </cfRule>
  </conditionalFormatting>
  <hyperlinks>
    <hyperlink ref="Q2" location="Contenido!A1" display="Contenido" xr:uid="{0E1CB725-447A-4338-BE3D-9EA36D30AF39}"/>
  </hyperlinks>
  <pageMargins left="0.7" right="0.7" top="0.75" bottom="0.75" header="0.3" footer="0.3"/>
  <pageSetup scale="8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1819A-2BF6-4B04-841A-A2B402BC1D80}">
  <sheetPr>
    <tabColor rgb="FFF2DAB1"/>
    <pageSetUpPr fitToPage="1"/>
  </sheetPr>
  <dimension ref="A1:Q44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Q2" sqref="Q2"/>
    </sheetView>
  </sheetViews>
  <sheetFormatPr baseColWidth="10" defaultColWidth="11.42578125" defaultRowHeight="15" x14ac:dyDescent="0.25"/>
  <cols>
    <col min="1" max="1" width="18.7109375" customWidth="1"/>
    <col min="2" max="16" width="8.28515625" customWidth="1"/>
    <col min="17" max="17" width="14" style="119" customWidth="1"/>
  </cols>
  <sheetData>
    <row r="1" spans="1:17" x14ac:dyDescent="0.25">
      <c r="A1" s="196" t="s">
        <v>176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</row>
    <row r="2" spans="1:17" x14ac:dyDescent="0.25">
      <c r="A2" s="196" t="s">
        <v>177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14" t="s">
        <v>0</v>
      </c>
    </row>
    <row r="3" spans="1:17" x14ac:dyDescent="0.25">
      <c r="A3" s="196" t="s">
        <v>127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</row>
    <row r="4" spans="1:17" x14ac:dyDescent="0.25">
      <c r="A4" s="196" t="s">
        <v>112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</row>
    <row r="5" spans="1:17" x14ac:dyDescent="0.25">
      <c r="A5" s="196" t="s">
        <v>156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20"/>
    </row>
    <row r="6" spans="1:17" x14ac:dyDescent="0.25">
      <c r="A6" s="30" t="s">
        <v>128</v>
      </c>
      <c r="B6" s="66">
        <v>2010</v>
      </c>
      <c r="C6" s="66">
        <v>2011</v>
      </c>
      <c r="D6" s="66">
        <v>2012</v>
      </c>
      <c r="E6" s="66">
        <v>2013</v>
      </c>
      <c r="F6" s="66">
        <v>2014</v>
      </c>
      <c r="G6" s="66">
        <v>2015</v>
      </c>
      <c r="H6" s="66">
        <v>2016</v>
      </c>
      <c r="I6" s="66">
        <v>2017</v>
      </c>
      <c r="J6" s="66">
        <v>2018</v>
      </c>
      <c r="K6" s="66">
        <v>2019</v>
      </c>
      <c r="L6" s="66">
        <v>2020</v>
      </c>
      <c r="M6" s="67">
        <v>2021</v>
      </c>
      <c r="N6" s="67">
        <v>2022</v>
      </c>
      <c r="O6" s="67">
        <v>2023</v>
      </c>
      <c r="P6" s="67">
        <v>2024</v>
      </c>
    </row>
    <row r="7" spans="1:17" ht="6" customHeight="1" x14ac:dyDescent="0.2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20"/>
      <c r="N7" s="20"/>
      <c r="O7" s="20"/>
      <c r="P7" s="20"/>
      <c r="Q7" s="120"/>
    </row>
    <row r="8" spans="1:17" x14ac:dyDescent="0.25">
      <c r="A8" s="21" t="s">
        <v>129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4"/>
      <c r="N8" s="4"/>
      <c r="O8" s="4"/>
      <c r="P8" s="4"/>
    </row>
    <row r="9" spans="1:17" x14ac:dyDescent="0.25">
      <c r="A9" s="95" t="s">
        <v>130</v>
      </c>
      <c r="B9" s="70">
        <v>1870</v>
      </c>
      <c r="C9" s="70">
        <v>2021</v>
      </c>
      <c r="D9" s="70">
        <v>3524</v>
      </c>
      <c r="E9" s="70">
        <v>5885</v>
      </c>
      <c r="F9" s="70">
        <v>8192</v>
      </c>
      <c r="G9" s="70">
        <v>9768</v>
      </c>
      <c r="H9" s="70">
        <v>10418</v>
      </c>
      <c r="I9" s="70">
        <v>10957</v>
      </c>
      <c r="J9" s="70">
        <v>12432</v>
      </c>
      <c r="K9" s="70">
        <v>12956</v>
      </c>
      <c r="L9" s="70">
        <v>15587</v>
      </c>
      <c r="M9" s="70">
        <f>+M16+M23</f>
        <v>15253</v>
      </c>
      <c r="N9" s="70">
        <v>13921</v>
      </c>
      <c r="O9" s="70">
        <v>13727</v>
      </c>
      <c r="P9" s="70">
        <v>13674</v>
      </c>
      <c r="Q9" s="120"/>
    </row>
    <row r="10" spans="1:17" ht="25.5" x14ac:dyDescent="0.25">
      <c r="A10" s="97" t="s">
        <v>161</v>
      </c>
      <c r="B10" s="70">
        <v>1870</v>
      </c>
      <c r="C10" s="70">
        <v>2021</v>
      </c>
      <c r="D10" s="70">
        <v>3524</v>
      </c>
      <c r="E10" s="70">
        <v>5885</v>
      </c>
      <c r="F10" s="70">
        <v>8192</v>
      </c>
      <c r="G10" s="70">
        <v>9768</v>
      </c>
      <c r="H10" s="70">
        <v>10418</v>
      </c>
      <c r="I10" s="70">
        <v>10957</v>
      </c>
      <c r="J10" s="70">
        <v>12432</v>
      </c>
      <c r="K10" s="70">
        <v>12956</v>
      </c>
      <c r="L10" s="70">
        <v>15587</v>
      </c>
      <c r="M10" s="70">
        <f>+M17+M24</f>
        <v>15253</v>
      </c>
      <c r="N10" s="70">
        <v>13921</v>
      </c>
      <c r="O10" s="70">
        <v>13727</v>
      </c>
      <c r="P10" s="70">
        <v>13674</v>
      </c>
      <c r="Q10" s="133"/>
    </row>
    <row r="11" spans="1:17" x14ac:dyDescent="0.25">
      <c r="A11" s="16" t="s">
        <v>162</v>
      </c>
      <c r="B11" s="57">
        <v>951</v>
      </c>
      <c r="C11" s="57">
        <v>1029</v>
      </c>
      <c r="D11" s="57">
        <v>2134</v>
      </c>
      <c r="E11" s="57">
        <v>3399</v>
      </c>
      <c r="F11" s="57">
        <v>4127</v>
      </c>
      <c r="G11" s="57">
        <v>4279</v>
      </c>
      <c r="H11" s="57">
        <v>4527</v>
      </c>
      <c r="I11" s="57">
        <v>5007</v>
      </c>
      <c r="J11" s="57">
        <v>5444</v>
      </c>
      <c r="K11" s="57">
        <v>5762</v>
      </c>
      <c r="L11" s="57">
        <v>7421</v>
      </c>
      <c r="M11" s="57">
        <f>+M18+M25</f>
        <v>6673</v>
      </c>
      <c r="N11" s="57">
        <v>6802</v>
      </c>
      <c r="O11" s="57">
        <v>6161</v>
      </c>
      <c r="P11" s="57">
        <v>5623</v>
      </c>
    </row>
    <row r="12" spans="1:17" x14ac:dyDescent="0.25">
      <c r="A12" s="16" t="s">
        <v>163</v>
      </c>
      <c r="B12" s="57">
        <v>523</v>
      </c>
      <c r="C12" s="57">
        <v>587</v>
      </c>
      <c r="D12" s="57">
        <v>910</v>
      </c>
      <c r="E12" s="57">
        <v>1721</v>
      </c>
      <c r="F12" s="57">
        <v>2535</v>
      </c>
      <c r="G12" s="57">
        <v>3212</v>
      </c>
      <c r="H12" s="57">
        <v>3099</v>
      </c>
      <c r="I12" s="57">
        <v>3221</v>
      </c>
      <c r="J12" s="57">
        <v>4012</v>
      </c>
      <c r="K12" s="57">
        <v>3815</v>
      </c>
      <c r="L12" s="57">
        <v>4710</v>
      </c>
      <c r="M12" s="57">
        <f>+M19+M26</f>
        <v>4614</v>
      </c>
      <c r="N12" s="57">
        <v>3720</v>
      </c>
      <c r="O12" s="57">
        <v>4460</v>
      </c>
      <c r="P12" s="57">
        <v>4159</v>
      </c>
    </row>
    <row r="13" spans="1:17" x14ac:dyDescent="0.25">
      <c r="A13" s="16" t="s">
        <v>164</v>
      </c>
      <c r="B13" s="57">
        <v>396</v>
      </c>
      <c r="C13" s="57">
        <v>405</v>
      </c>
      <c r="D13" s="57">
        <v>480</v>
      </c>
      <c r="E13" s="57">
        <v>765</v>
      </c>
      <c r="F13" s="57">
        <v>1530</v>
      </c>
      <c r="G13" s="57">
        <v>2277</v>
      </c>
      <c r="H13" s="57">
        <v>2792</v>
      </c>
      <c r="I13" s="57">
        <v>2729</v>
      </c>
      <c r="J13" s="57">
        <v>2976</v>
      </c>
      <c r="K13" s="57">
        <v>3379</v>
      </c>
      <c r="L13" s="57">
        <v>3456</v>
      </c>
      <c r="M13" s="57">
        <f>+M20+M27</f>
        <v>3966</v>
      </c>
      <c r="N13" s="57">
        <v>3399</v>
      </c>
      <c r="O13" s="57">
        <v>3106</v>
      </c>
      <c r="P13" s="57">
        <v>3892</v>
      </c>
      <c r="Q13" s="121"/>
    </row>
    <row r="14" spans="1:17" x14ac:dyDescent="0.25">
      <c r="A14" s="16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120"/>
    </row>
    <row r="15" spans="1:17" x14ac:dyDescent="0.25">
      <c r="A15" s="7" t="s">
        <v>139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121"/>
    </row>
    <row r="16" spans="1:17" x14ac:dyDescent="0.25">
      <c r="A16" s="96" t="s">
        <v>130</v>
      </c>
      <c r="B16" s="70">
        <v>1829</v>
      </c>
      <c r="C16" s="70">
        <v>1975</v>
      </c>
      <c r="D16" s="70">
        <v>3377</v>
      </c>
      <c r="E16" s="70">
        <v>5700</v>
      </c>
      <c r="F16" s="70">
        <v>7945</v>
      </c>
      <c r="G16" s="70">
        <v>9463</v>
      </c>
      <c r="H16" s="70">
        <v>10142</v>
      </c>
      <c r="I16" s="70">
        <v>10646</v>
      </c>
      <c r="J16" s="70">
        <v>12103</v>
      </c>
      <c r="K16" s="70">
        <v>12758</v>
      </c>
      <c r="L16" s="70">
        <v>14458</v>
      </c>
      <c r="M16" s="70">
        <f>+M17</f>
        <v>14011</v>
      </c>
      <c r="N16" s="70">
        <v>12782</v>
      </c>
      <c r="O16" s="70">
        <v>12990</v>
      </c>
      <c r="P16" s="70">
        <v>12597</v>
      </c>
      <c r="Q16" s="131"/>
    </row>
    <row r="17" spans="1:17" ht="25.5" x14ac:dyDescent="0.25">
      <c r="A17" s="97" t="s">
        <v>161</v>
      </c>
      <c r="B17" s="70">
        <v>1829</v>
      </c>
      <c r="C17" s="70">
        <v>1975</v>
      </c>
      <c r="D17" s="70">
        <v>3377</v>
      </c>
      <c r="E17" s="70">
        <v>5700</v>
      </c>
      <c r="F17" s="70">
        <v>7945</v>
      </c>
      <c r="G17" s="70">
        <v>9463</v>
      </c>
      <c r="H17" s="70">
        <v>10142</v>
      </c>
      <c r="I17" s="70">
        <v>10646</v>
      </c>
      <c r="J17" s="70">
        <v>12103</v>
      </c>
      <c r="K17" s="70">
        <v>12758</v>
      </c>
      <c r="L17" s="70">
        <v>14458</v>
      </c>
      <c r="M17" s="70">
        <f>+M18+M19+M20</f>
        <v>14011</v>
      </c>
      <c r="N17" s="70">
        <v>12782</v>
      </c>
      <c r="O17" s="70">
        <v>12990</v>
      </c>
      <c r="P17" s="70">
        <v>12597</v>
      </c>
      <c r="Q17" s="131"/>
    </row>
    <row r="18" spans="1:17" x14ac:dyDescent="0.25">
      <c r="A18" s="16" t="s">
        <v>162</v>
      </c>
      <c r="B18" s="57">
        <v>933</v>
      </c>
      <c r="C18" s="57">
        <v>1009</v>
      </c>
      <c r="D18" s="57">
        <v>2036</v>
      </c>
      <c r="E18" s="57">
        <v>3292</v>
      </c>
      <c r="F18" s="57">
        <v>3997</v>
      </c>
      <c r="G18" s="57">
        <v>4141</v>
      </c>
      <c r="H18" s="57">
        <v>4423</v>
      </c>
      <c r="I18" s="57">
        <v>4890</v>
      </c>
      <c r="J18" s="57">
        <v>5293</v>
      </c>
      <c r="K18" s="57">
        <v>5667</v>
      </c>
      <c r="L18" s="57">
        <v>6596</v>
      </c>
      <c r="M18" s="57">
        <v>5982</v>
      </c>
      <c r="N18" s="57">
        <v>6047</v>
      </c>
      <c r="O18" s="57">
        <v>5714</v>
      </c>
      <c r="P18" s="57">
        <v>4982</v>
      </c>
      <c r="Q18" s="121"/>
    </row>
    <row r="19" spans="1:17" x14ac:dyDescent="0.25">
      <c r="A19" s="16" t="s">
        <v>163</v>
      </c>
      <c r="B19" s="57">
        <v>508</v>
      </c>
      <c r="C19" s="57">
        <v>570</v>
      </c>
      <c r="D19" s="57">
        <v>879</v>
      </c>
      <c r="E19" s="57">
        <v>1668</v>
      </c>
      <c r="F19" s="57">
        <v>2464</v>
      </c>
      <c r="G19" s="57">
        <v>3112</v>
      </c>
      <c r="H19" s="57">
        <v>3023</v>
      </c>
      <c r="I19" s="57">
        <v>3141</v>
      </c>
      <c r="J19" s="57">
        <v>3899</v>
      </c>
      <c r="K19" s="57">
        <v>3757</v>
      </c>
      <c r="L19" s="57">
        <v>4508</v>
      </c>
      <c r="M19" s="57">
        <v>4254</v>
      </c>
      <c r="N19" s="57">
        <v>3470</v>
      </c>
      <c r="O19" s="57">
        <v>4246</v>
      </c>
      <c r="P19" s="57">
        <v>3887</v>
      </c>
      <c r="Q19" s="121"/>
    </row>
    <row r="20" spans="1:17" x14ac:dyDescent="0.25">
      <c r="A20" s="16" t="s">
        <v>164</v>
      </c>
      <c r="B20" s="57">
        <v>388</v>
      </c>
      <c r="C20" s="57">
        <v>396</v>
      </c>
      <c r="D20" s="57">
        <v>462</v>
      </c>
      <c r="E20" s="57">
        <v>740</v>
      </c>
      <c r="F20" s="57">
        <v>1484</v>
      </c>
      <c r="G20" s="57">
        <v>2210</v>
      </c>
      <c r="H20" s="57">
        <v>2696</v>
      </c>
      <c r="I20" s="57">
        <v>2615</v>
      </c>
      <c r="J20" s="57">
        <v>2911</v>
      </c>
      <c r="K20" s="57">
        <v>3334</v>
      </c>
      <c r="L20" s="57">
        <v>3354</v>
      </c>
      <c r="M20" s="57">
        <v>3775</v>
      </c>
      <c r="N20" s="57">
        <v>3265</v>
      </c>
      <c r="O20" s="57">
        <v>3030</v>
      </c>
      <c r="P20" s="57">
        <v>3728</v>
      </c>
      <c r="Q20" s="121"/>
    </row>
    <row r="21" spans="1:17" x14ac:dyDescent="0.25">
      <c r="A21" s="16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121"/>
    </row>
    <row r="22" spans="1:17" x14ac:dyDescent="0.25">
      <c r="A22" s="7" t="s">
        <v>140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121"/>
    </row>
    <row r="23" spans="1:17" x14ac:dyDescent="0.25">
      <c r="A23" s="96" t="s">
        <v>130</v>
      </c>
      <c r="B23" s="70">
        <v>41</v>
      </c>
      <c r="C23" s="70">
        <v>46</v>
      </c>
      <c r="D23" s="70">
        <v>147</v>
      </c>
      <c r="E23" s="70">
        <v>185</v>
      </c>
      <c r="F23" s="70">
        <v>247</v>
      </c>
      <c r="G23" s="70">
        <v>305</v>
      </c>
      <c r="H23" s="70">
        <v>276</v>
      </c>
      <c r="I23" s="70">
        <v>311</v>
      </c>
      <c r="J23" s="70">
        <v>329</v>
      </c>
      <c r="K23" s="70">
        <v>198</v>
      </c>
      <c r="L23" s="70">
        <v>1129</v>
      </c>
      <c r="M23" s="70">
        <f>+M24</f>
        <v>1242</v>
      </c>
      <c r="N23" s="70">
        <v>1139</v>
      </c>
      <c r="O23" s="70">
        <v>737</v>
      </c>
      <c r="P23" s="70">
        <v>1077</v>
      </c>
      <c r="Q23" s="120"/>
    </row>
    <row r="24" spans="1:17" ht="25.5" x14ac:dyDescent="0.25">
      <c r="A24" s="97" t="s">
        <v>161</v>
      </c>
      <c r="B24" s="70">
        <v>41</v>
      </c>
      <c r="C24" s="70">
        <v>46</v>
      </c>
      <c r="D24" s="70">
        <v>147</v>
      </c>
      <c r="E24" s="70">
        <v>185</v>
      </c>
      <c r="F24" s="70">
        <v>247</v>
      </c>
      <c r="G24" s="70">
        <v>305</v>
      </c>
      <c r="H24" s="70">
        <v>276</v>
      </c>
      <c r="I24" s="70">
        <v>311</v>
      </c>
      <c r="J24" s="70">
        <v>329</v>
      </c>
      <c r="K24" s="70">
        <v>198</v>
      </c>
      <c r="L24" s="70">
        <v>1129</v>
      </c>
      <c r="M24" s="70">
        <f>+M25+M26+M27</f>
        <v>1242</v>
      </c>
      <c r="N24" s="70">
        <v>1139</v>
      </c>
      <c r="O24" s="70">
        <v>737</v>
      </c>
      <c r="P24" s="70">
        <v>1077</v>
      </c>
      <c r="Q24" s="131"/>
    </row>
    <row r="25" spans="1:17" x14ac:dyDescent="0.25">
      <c r="A25" s="16" t="s">
        <v>162</v>
      </c>
      <c r="B25" s="57">
        <v>18</v>
      </c>
      <c r="C25" s="57">
        <v>20</v>
      </c>
      <c r="D25" s="57">
        <v>98</v>
      </c>
      <c r="E25" s="57">
        <v>107</v>
      </c>
      <c r="F25" s="57">
        <v>130</v>
      </c>
      <c r="G25" s="57">
        <v>138</v>
      </c>
      <c r="H25" s="57">
        <v>104</v>
      </c>
      <c r="I25" s="57">
        <v>117</v>
      </c>
      <c r="J25" s="57">
        <v>151</v>
      </c>
      <c r="K25" s="57">
        <v>95</v>
      </c>
      <c r="L25" s="57">
        <v>825</v>
      </c>
      <c r="M25" s="57">
        <v>691</v>
      </c>
      <c r="N25" s="57">
        <v>755</v>
      </c>
      <c r="O25" s="57">
        <v>447</v>
      </c>
      <c r="P25" s="57">
        <v>641</v>
      </c>
      <c r="Q25" s="121"/>
    </row>
    <row r="26" spans="1:17" x14ac:dyDescent="0.25">
      <c r="A26" s="16" t="s">
        <v>163</v>
      </c>
      <c r="B26" s="57">
        <v>15</v>
      </c>
      <c r="C26" s="57">
        <v>17</v>
      </c>
      <c r="D26" s="57">
        <v>31</v>
      </c>
      <c r="E26" s="57">
        <v>53</v>
      </c>
      <c r="F26" s="57">
        <v>71</v>
      </c>
      <c r="G26" s="57">
        <v>100</v>
      </c>
      <c r="H26" s="57">
        <v>76</v>
      </c>
      <c r="I26" s="57">
        <v>80</v>
      </c>
      <c r="J26" s="57">
        <v>113</v>
      </c>
      <c r="K26" s="57">
        <v>58</v>
      </c>
      <c r="L26" s="57">
        <v>202</v>
      </c>
      <c r="M26" s="57">
        <v>360</v>
      </c>
      <c r="N26" s="57">
        <v>250</v>
      </c>
      <c r="O26" s="57">
        <v>214</v>
      </c>
      <c r="P26" s="57">
        <v>272</v>
      </c>
      <c r="Q26" s="121"/>
    </row>
    <row r="27" spans="1:17" ht="15.75" thickBot="1" x14ac:dyDescent="0.3">
      <c r="A27" s="17" t="s">
        <v>164</v>
      </c>
      <c r="B27" s="72">
        <v>8</v>
      </c>
      <c r="C27" s="72">
        <v>9</v>
      </c>
      <c r="D27" s="72">
        <v>18</v>
      </c>
      <c r="E27" s="72">
        <v>25</v>
      </c>
      <c r="F27" s="72">
        <v>46</v>
      </c>
      <c r="G27" s="72">
        <v>67</v>
      </c>
      <c r="H27" s="72">
        <v>96</v>
      </c>
      <c r="I27" s="72">
        <v>114</v>
      </c>
      <c r="J27" s="72">
        <v>65</v>
      </c>
      <c r="K27" s="72">
        <v>45</v>
      </c>
      <c r="L27" s="72">
        <v>102</v>
      </c>
      <c r="M27" s="72">
        <v>191</v>
      </c>
      <c r="N27" s="73">
        <v>134</v>
      </c>
      <c r="O27" s="73">
        <v>76</v>
      </c>
      <c r="P27" s="73">
        <v>164</v>
      </c>
      <c r="Q27" s="121"/>
    </row>
    <row r="28" spans="1:17" x14ac:dyDescent="0.25">
      <c r="A28" s="218" t="s">
        <v>122</v>
      </c>
      <c r="B28" s="218"/>
      <c r="C28" s="218"/>
      <c r="D28" s="218"/>
      <c r="E28" s="218"/>
      <c r="F28" s="218"/>
      <c r="G28" s="218"/>
      <c r="H28" s="15"/>
      <c r="I28" s="15"/>
      <c r="J28" s="15"/>
      <c r="K28" s="15"/>
      <c r="L28" s="15"/>
      <c r="M28" s="4"/>
      <c r="N28" s="4"/>
      <c r="O28" s="4"/>
      <c r="P28" s="4"/>
      <c r="Q28" s="121"/>
    </row>
    <row r="29" spans="1:17" x14ac:dyDescent="0.25">
      <c r="Q29" s="121"/>
    </row>
    <row r="30" spans="1:17" x14ac:dyDescent="0.25">
      <c r="Q30" s="121"/>
    </row>
    <row r="31" spans="1:17" x14ac:dyDescent="0.25">
      <c r="Q31" s="121"/>
    </row>
    <row r="32" spans="1:17" x14ac:dyDescent="0.25">
      <c r="Q32" s="121"/>
    </row>
    <row r="33" spans="17:17" x14ac:dyDescent="0.25">
      <c r="Q33" s="121"/>
    </row>
    <row r="35" spans="17:17" x14ac:dyDescent="0.25">
      <c r="Q35" s="121"/>
    </row>
    <row r="36" spans="17:17" x14ac:dyDescent="0.25">
      <c r="Q36" s="121"/>
    </row>
    <row r="37" spans="17:17" x14ac:dyDescent="0.25">
      <c r="Q37" s="121"/>
    </row>
    <row r="38" spans="17:17" x14ac:dyDescent="0.25">
      <c r="Q38" s="121"/>
    </row>
    <row r="39" spans="17:17" x14ac:dyDescent="0.25">
      <c r="Q39" s="121"/>
    </row>
    <row r="40" spans="17:17" x14ac:dyDescent="0.25">
      <c r="Q40" s="121"/>
    </row>
    <row r="41" spans="17:17" x14ac:dyDescent="0.25">
      <c r="Q41" s="120"/>
    </row>
    <row r="42" spans="17:17" x14ac:dyDescent="0.25">
      <c r="Q42" s="121"/>
    </row>
    <row r="43" spans="17:17" x14ac:dyDescent="0.25">
      <c r="Q43" s="121"/>
    </row>
    <row r="44" spans="17:17" x14ac:dyDescent="0.25">
      <c r="Q44" s="121"/>
    </row>
  </sheetData>
  <mergeCells count="1">
    <mergeCell ref="A28:G28"/>
  </mergeCells>
  <hyperlinks>
    <hyperlink ref="Q2" location="Contenido!A1" display="Contenido" xr:uid="{C0CB3F39-BB55-41E1-B6D5-BCC06978842B}"/>
  </hyperlinks>
  <pageMargins left="0.7" right="0.7" top="0.75" bottom="0.75" header="0.3" footer="0.3"/>
  <pageSetup scale="8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DC7BE-80A4-4C85-AD82-7F7BBB6AE455}">
  <sheetPr>
    <tabColor rgb="FFF2DAB1"/>
    <pageSetUpPr fitToPage="1"/>
  </sheetPr>
  <dimension ref="A1:Q45"/>
  <sheetViews>
    <sheetView showGridLines="0" zoomScaleNormal="100" workbookViewId="0">
      <selection activeCell="Q2" sqref="Q2"/>
    </sheetView>
  </sheetViews>
  <sheetFormatPr baseColWidth="10" defaultColWidth="11.42578125" defaultRowHeight="15" x14ac:dyDescent="0.25"/>
  <cols>
    <col min="1" max="1" width="18.7109375" customWidth="1"/>
    <col min="2" max="16" width="8.28515625" customWidth="1"/>
    <col min="17" max="17" width="14" style="119" customWidth="1"/>
  </cols>
  <sheetData>
    <row r="1" spans="1:17" x14ac:dyDescent="0.25">
      <c r="A1" s="196" t="s">
        <v>178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</row>
    <row r="2" spans="1:17" x14ac:dyDescent="0.25">
      <c r="A2" s="196" t="s">
        <v>177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14" t="s">
        <v>0</v>
      </c>
    </row>
    <row r="3" spans="1:17" x14ac:dyDescent="0.25">
      <c r="A3" s="196" t="s">
        <v>127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</row>
    <row r="4" spans="1:17" x14ac:dyDescent="0.25">
      <c r="A4" s="196" t="s">
        <v>112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</row>
    <row r="5" spans="1:17" x14ac:dyDescent="0.25">
      <c r="A5" s="196" t="s">
        <v>156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20"/>
    </row>
    <row r="6" spans="1:17" x14ac:dyDescent="0.25">
      <c r="A6" s="12" t="s">
        <v>124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0"/>
    </row>
    <row r="7" spans="1:17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7" x14ac:dyDescent="0.25">
      <c r="A8" s="30" t="s">
        <v>128</v>
      </c>
      <c r="B8" s="66">
        <v>2010</v>
      </c>
      <c r="C8" s="66">
        <v>2011</v>
      </c>
      <c r="D8" s="66">
        <v>2012</v>
      </c>
      <c r="E8" s="66">
        <v>2013</v>
      </c>
      <c r="F8" s="66">
        <v>2014</v>
      </c>
      <c r="G8" s="66">
        <v>2015</v>
      </c>
      <c r="H8" s="66">
        <v>2016</v>
      </c>
      <c r="I8" s="66">
        <v>2017</v>
      </c>
      <c r="J8" s="66">
        <v>2018</v>
      </c>
      <c r="K8" s="66">
        <v>2019</v>
      </c>
      <c r="L8" s="66">
        <v>2020</v>
      </c>
      <c r="M8" s="67">
        <v>2021</v>
      </c>
      <c r="N8" s="67">
        <v>2022</v>
      </c>
      <c r="O8" s="67">
        <v>2023</v>
      </c>
      <c r="P8" s="67">
        <v>2024</v>
      </c>
      <c r="Q8" s="120"/>
    </row>
    <row r="9" spans="1:17" ht="4.1500000000000004" customHeight="1" x14ac:dyDescent="0.25">
      <c r="A9" s="13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7"/>
      <c r="N9" s="107"/>
      <c r="O9" s="107"/>
      <c r="P9" s="107"/>
    </row>
    <row r="10" spans="1:17" x14ac:dyDescent="0.25">
      <c r="A10" s="7" t="s">
        <v>139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59"/>
      <c r="N10" s="59"/>
      <c r="O10" s="59"/>
      <c r="P10" s="59"/>
      <c r="Q10" s="120"/>
    </row>
    <row r="11" spans="1:17" x14ac:dyDescent="0.25">
      <c r="A11" s="96" t="s">
        <v>130</v>
      </c>
      <c r="B11" s="74">
        <v>97.807486631016033</v>
      </c>
      <c r="C11" s="74">
        <v>97.723899059871357</v>
      </c>
      <c r="D11" s="74">
        <v>95.828603859250848</v>
      </c>
      <c r="E11" s="74">
        <v>96.856414613423965</v>
      </c>
      <c r="F11" s="74">
        <v>96.98486328125</v>
      </c>
      <c r="G11" s="74">
        <v>96.877559377559379</v>
      </c>
      <c r="H11" s="74">
        <v>97.35073910539451</v>
      </c>
      <c r="I11" s="74">
        <v>97.161631833531075</v>
      </c>
      <c r="J11" s="74">
        <v>97.353603603603602</v>
      </c>
      <c r="K11" s="74">
        <v>98.471750540290216</v>
      </c>
      <c r="L11" s="74">
        <v>92.756784499903773</v>
      </c>
      <c r="M11" s="74">
        <v>91.857339539762677</v>
      </c>
      <c r="N11" s="74">
        <v>91.818116514618197</v>
      </c>
      <c r="O11" s="74">
        <v>94.631019159321056</v>
      </c>
      <c r="P11" s="74">
        <v>92.123738481790269</v>
      </c>
      <c r="Q11" s="120"/>
    </row>
    <row r="12" spans="1:17" ht="25.5" x14ac:dyDescent="0.25">
      <c r="A12" s="97" t="s">
        <v>161</v>
      </c>
      <c r="B12" s="74">
        <v>97.807486631016033</v>
      </c>
      <c r="C12" s="74">
        <v>97.723899059871357</v>
      </c>
      <c r="D12" s="74">
        <v>95.828603859250848</v>
      </c>
      <c r="E12" s="74">
        <v>96.856414613423965</v>
      </c>
      <c r="F12" s="74">
        <v>96.98486328125</v>
      </c>
      <c r="G12" s="74">
        <v>96.877559377559379</v>
      </c>
      <c r="H12" s="74">
        <v>97.35073910539451</v>
      </c>
      <c r="I12" s="74">
        <v>97.161631833531075</v>
      </c>
      <c r="J12" s="74">
        <v>97.353603603603602</v>
      </c>
      <c r="K12" s="74">
        <v>98.471750540290216</v>
      </c>
      <c r="L12" s="74">
        <v>92.756784499903773</v>
      </c>
      <c r="M12" s="74">
        <v>91.857339539762677</v>
      </c>
      <c r="N12" s="74">
        <v>91.818116514618197</v>
      </c>
      <c r="O12" s="74">
        <v>94.631019159321056</v>
      </c>
      <c r="P12" s="74">
        <v>92.123738481790269</v>
      </c>
      <c r="Q12" s="120"/>
    </row>
    <row r="13" spans="1:17" x14ac:dyDescent="0.25">
      <c r="A13" s="16" t="s">
        <v>162</v>
      </c>
      <c r="B13" s="75">
        <v>98.107255520504737</v>
      </c>
      <c r="C13" s="75">
        <v>98.056365403304184</v>
      </c>
      <c r="D13" s="75">
        <v>95.407685098406745</v>
      </c>
      <c r="E13" s="75">
        <v>96.852015298617246</v>
      </c>
      <c r="F13" s="75">
        <v>96.850012115338018</v>
      </c>
      <c r="G13" s="75">
        <v>96.774947417620936</v>
      </c>
      <c r="H13" s="75">
        <v>97.702672851778217</v>
      </c>
      <c r="I13" s="75">
        <v>97.663271420011995</v>
      </c>
      <c r="J13" s="75">
        <v>97.226304188096989</v>
      </c>
      <c r="K13" s="75">
        <v>98.351266921207909</v>
      </c>
      <c r="L13" s="75">
        <v>88.88289987872254</v>
      </c>
      <c r="M13" s="75">
        <v>89.644837404465761</v>
      </c>
      <c r="N13" s="75">
        <v>88.900323434284033</v>
      </c>
      <c r="O13" s="75">
        <v>92.744684304496033</v>
      </c>
      <c r="P13" s="75">
        <v>88.600391250222302</v>
      </c>
      <c r="Q13" s="120"/>
    </row>
    <row r="14" spans="1:17" x14ac:dyDescent="0.25">
      <c r="A14" s="16" t="s">
        <v>163</v>
      </c>
      <c r="B14" s="75">
        <v>97.131931166347997</v>
      </c>
      <c r="C14" s="75">
        <v>97.103918228279383</v>
      </c>
      <c r="D14" s="75">
        <v>96.593406593406598</v>
      </c>
      <c r="E14" s="75">
        <v>96.920395119116804</v>
      </c>
      <c r="F14" s="75">
        <v>97.199211045364891</v>
      </c>
      <c r="G14" s="75">
        <v>96.886674968866743</v>
      </c>
      <c r="H14" s="75">
        <v>97.547595998709255</v>
      </c>
      <c r="I14" s="75">
        <v>97.516299285936043</v>
      </c>
      <c r="J14" s="75">
        <v>97.183449651046857</v>
      </c>
      <c r="K14" s="75">
        <v>98.479685452162514</v>
      </c>
      <c r="L14" s="75">
        <v>95.711252653927815</v>
      </c>
      <c r="M14" s="75">
        <v>92.197659297789329</v>
      </c>
      <c r="N14" s="75">
        <v>93.27956989247312</v>
      </c>
      <c r="O14" s="75">
        <v>95.20179372197309</v>
      </c>
      <c r="P14" s="75">
        <v>93.459966338062046</v>
      </c>
      <c r="Q14" s="120"/>
    </row>
    <row r="15" spans="1:17" x14ac:dyDescent="0.25">
      <c r="A15" s="16" t="s">
        <v>164</v>
      </c>
      <c r="B15" s="75">
        <v>97.979797979797979</v>
      </c>
      <c r="C15" s="75">
        <v>97.777777777777771</v>
      </c>
      <c r="D15" s="75">
        <v>96.25</v>
      </c>
      <c r="E15" s="75">
        <v>96.732026143790847</v>
      </c>
      <c r="F15" s="75">
        <v>96.993464052287578</v>
      </c>
      <c r="G15" s="75">
        <v>97.057531840140527</v>
      </c>
      <c r="H15" s="75">
        <v>96.561604584527217</v>
      </c>
      <c r="I15" s="75">
        <v>95.822645657750087</v>
      </c>
      <c r="J15" s="75">
        <v>97.81586021505376</v>
      </c>
      <c r="K15" s="75">
        <v>98.668245042912105</v>
      </c>
      <c r="L15" s="75">
        <v>97.048611111111114</v>
      </c>
      <c r="M15" s="75">
        <v>95.184064548663642</v>
      </c>
      <c r="N15" s="75">
        <v>96.057664018829072</v>
      </c>
      <c r="O15" s="75">
        <v>97.553122987765619</v>
      </c>
      <c r="P15" s="75">
        <v>95.786228160328875</v>
      </c>
      <c r="Q15" s="120"/>
    </row>
    <row r="16" spans="1:17" x14ac:dyDescent="0.25">
      <c r="A16" s="16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121"/>
    </row>
    <row r="17" spans="1:17" x14ac:dyDescent="0.25">
      <c r="A17" s="7" t="s">
        <v>140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21"/>
    </row>
    <row r="18" spans="1:17" x14ac:dyDescent="0.25">
      <c r="A18" s="96" t="s">
        <v>130</v>
      </c>
      <c r="B18" s="74">
        <v>2.1925133689839575</v>
      </c>
      <c r="C18" s="74">
        <v>2.2761009401286492</v>
      </c>
      <c r="D18" s="74">
        <v>4.1713961407491489</v>
      </c>
      <c r="E18" s="74">
        <v>3.1435853865760408</v>
      </c>
      <c r="F18" s="74">
        <v>3.01513671875</v>
      </c>
      <c r="G18" s="74">
        <v>3.1224406224406227</v>
      </c>
      <c r="H18" s="74">
        <v>2.6492608946054905</v>
      </c>
      <c r="I18" s="74">
        <v>2.838368166468924</v>
      </c>
      <c r="J18" s="74">
        <v>2.6463963963963963</v>
      </c>
      <c r="K18" s="74">
        <v>1.5282494597097871</v>
      </c>
      <c r="L18" s="74">
        <v>7.2432155000962339</v>
      </c>
      <c r="M18" s="74">
        <v>8.1426604602373303</v>
      </c>
      <c r="N18" s="74">
        <v>8.1818834853817961</v>
      </c>
      <c r="O18" s="74">
        <v>5.3689808406789536</v>
      </c>
      <c r="P18" s="74">
        <v>7.8762615182097413</v>
      </c>
      <c r="Q18" s="121"/>
    </row>
    <row r="19" spans="1:17" ht="25.5" x14ac:dyDescent="0.25">
      <c r="A19" s="97" t="s">
        <v>161</v>
      </c>
      <c r="B19" s="74">
        <v>2.1925133689839575</v>
      </c>
      <c r="C19" s="74">
        <v>2.2761009401286492</v>
      </c>
      <c r="D19" s="74">
        <v>4.1713961407491489</v>
      </c>
      <c r="E19" s="74">
        <v>3.1435853865760408</v>
      </c>
      <c r="F19" s="74">
        <v>3.01513671875</v>
      </c>
      <c r="G19" s="74">
        <v>3.1224406224406227</v>
      </c>
      <c r="H19" s="74">
        <v>2.6492608946054905</v>
      </c>
      <c r="I19" s="74">
        <v>2.838368166468924</v>
      </c>
      <c r="J19" s="74">
        <v>2.6463963963963963</v>
      </c>
      <c r="K19" s="74">
        <v>1.5282494597097871</v>
      </c>
      <c r="L19" s="74">
        <v>7.2432155000962339</v>
      </c>
      <c r="M19" s="74">
        <v>8.1426604602373303</v>
      </c>
      <c r="N19" s="74">
        <v>8.1818834853817961</v>
      </c>
      <c r="O19" s="74">
        <v>5.3689808406789536</v>
      </c>
      <c r="P19" s="74">
        <v>7.8762615182097413</v>
      </c>
      <c r="Q19" s="121"/>
    </row>
    <row r="20" spans="1:17" x14ac:dyDescent="0.25">
      <c r="A20" s="16" t="s">
        <v>162</v>
      </c>
      <c r="B20" s="75">
        <v>1.8927444794952681</v>
      </c>
      <c r="C20" s="75">
        <v>1.9436345966958213</v>
      </c>
      <c r="D20" s="75">
        <v>4.5923149015932525</v>
      </c>
      <c r="E20" s="75">
        <v>3.1479847013827595</v>
      </c>
      <c r="F20" s="75">
        <v>3.1499878846619818</v>
      </c>
      <c r="G20" s="75">
        <v>3.2250525823790608</v>
      </c>
      <c r="H20" s="75">
        <v>2.2973271482217803</v>
      </c>
      <c r="I20" s="75">
        <v>2.3367285799880166</v>
      </c>
      <c r="J20" s="75">
        <v>2.7736958119030124</v>
      </c>
      <c r="K20" s="75">
        <v>1.6487330787920862</v>
      </c>
      <c r="L20" s="75">
        <v>11.117100121277455</v>
      </c>
      <c r="M20" s="75">
        <v>10.355162595534242</v>
      </c>
      <c r="N20" s="75">
        <v>11.099676565715965</v>
      </c>
      <c r="O20" s="75">
        <v>7.2553156955039766</v>
      </c>
      <c r="P20" s="75">
        <v>11.399608749777698</v>
      </c>
      <c r="Q20" s="121"/>
    </row>
    <row r="21" spans="1:17" x14ac:dyDescent="0.25">
      <c r="A21" s="16" t="s">
        <v>163</v>
      </c>
      <c r="B21" s="75">
        <v>2.8680688336520075</v>
      </c>
      <c r="C21" s="75">
        <v>2.8960817717206133</v>
      </c>
      <c r="D21" s="75">
        <v>3.4065934065934065</v>
      </c>
      <c r="E21" s="75">
        <v>3.0796048808832075</v>
      </c>
      <c r="F21" s="75">
        <v>2.8007889546351086</v>
      </c>
      <c r="G21" s="75">
        <v>3.1133250311332503</v>
      </c>
      <c r="H21" s="75">
        <v>2.4524040012907391</v>
      </c>
      <c r="I21" s="75">
        <v>2.4837007140639553</v>
      </c>
      <c r="J21" s="75">
        <v>2.8165503489531405</v>
      </c>
      <c r="K21" s="75">
        <v>1.5203145478374835</v>
      </c>
      <c r="L21" s="75">
        <v>4.2887473460721868</v>
      </c>
      <c r="M21" s="75">
        <v>7.8023407022106639</v>
      </c>
      <c r="N21" s="75">
        <v>6.7204301075268811</v>
      </c>
      <c r="O21" s="75">
        <v>4.7982062780269059</v>
      </c>
      <c r="P21" s="75">
        <v>6.540033661937966</v>
      </c>
      <c r="Q21" s="121"/>
    </row>
    <row r="22" spans="1:17" ht="15.75" thickBot="1" x14ac:dyDescent="0.3">
      <c r="A22" s="17" t="s">
        <v>164</v>
      </c>
      <c r="B22" s="76">
        <v>2.0202020202020203</v>
      </c>
      <c r="C22" s="76">
        <v>2.2222222222222223</v>
      </c>
      <c r="D22" s="76">
        <v>3.75</v>
      </c>
      <c r="E22" s="76">
        <v>3.2679738562091507</v>
      </c>
      <c r="F22" s="76">
        <v>3.0065359477124183</v>
      </c>
      <c r="G22" s="76">
        <v>2.9424681598594642</v>
      </c>
      <c r="H22" s="76">
        <v>3.4383954154727796</v>
      </c>
      <c r="I22" s="76">
        <v>4.1773543422499078</v>
      </c>
      <c r="J22" s="76">
        <v>2.1841397849462365</v>
      </c>
      <c r="K22" s="76">
        <v>1.3317549570878959</v>
      </c>
      <c r="L22" s="76">
        <v>2.9513888888888888</v>
      </c>
      <c r="M22" s="76">
        <v>4.815935451336359</v>
      </c>
      <c r="N22" s="76">
        <v>3.9423359811709324</v>
      </c>
      <c r="O22" s="76">
        <v>2.4468770122343853</v>
      </c>
      <c r="P22" s="76">
        <v>4.2137718396711206</v>
      </c>
      <c r="Q22" s="121"/>
    </row>
    <row r="23" spans="1:17" x14ac:dyDescent="0.25">
      <c r="A23" s="220" t="s">
        <v>165</v>
      </c>
      <c r="B23" s="220"/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20"/>
      <c r="N23" s="15"/>
      <c r="O23" s="15"/>
      <c r="P23" s="15"/>
      <c r="Q23" s="121"/>
    </row>
    <row r="24" spans="1:17" x14ac:dyDescent="0.25">
      <c r="Q24" s="120"/>
    </row>
    <row r="25" spans="1:17" x14ac:dyDescent="0.25">
      <c r="Q25" s="121"/>
    </row>
    <row r="26" spans="1:17" x14ac:dyDescent="0.25">
      <c r="Q26" s="121"/>
    </row>
    <row r="27" spans="1:17" x14ac:dyDescent="0.25">
      <c r="Q27" s="121"/>
    </row>
    <row r="28" spans="1:17" x14ac:dyDescent="0.25">
      <c r="Q28" s="121"/>
    </row>
    <row r="29" spans="1:17" x14ac:dyDescent="0.25">
      <c r="Q29" s="121"/>
    </row>
    <row r="30" spans="1:17" x14ac:dyDescent="0.25">
      <c r="Q30" s="121"/>
    </row>
    <row r="31" spans="1:17" x14ac:dyDescent="0.25">
      <c r="Q31" s="121"/>
    </row>
    <row r="32" spans="1:17" x14ac:dyDescent="0.25">
      <c r="Q32" s="121"/>
    </row>
    <row r="33" spans="17:17" x14ac:dyDescent="0.25">
      <c r="Q33" s="121"/>
    </row>
    <row r="34" spans="17:17" x14ac:dyDescent="0.25">
      <c r="Q34" s="121"/>
    </row>
    <row r="36" spans="17:17" x14ac:dyDescent="0.25">
      <c r="Q36" s="121"/>
    </row>
    <row r="37" spans="17:17" x14ac:dyDescent="0.25">
      <c r="Q37" s="121"/>
    </row>
    <row r="38" spans="17:17" x14ac:dyDescent="0.25">
      <c r="Q38" s="121"/>
    </row>
    <row r="39" spans="17:17" x14ac:dyDescent="0.25">
      <c r="Q39" s="121"/>
    </row>
    <row r="40" spans="17:17" x14ac:dyDescent="0.25">
      <c r="Q40" s="121"/>
    </row>
    <row r="41" spans="17:17" x14ac:dyDescent="0.25">
      <c r="Q41" s="121"/>
    </row>
    <row r="42" spans="17:17" x14ac:dyDescent="0.25">
      <c r="Q42" s="120"/>
    </row>
    <row r="43" spans="17:17" x14ac:dyDescent="0.25">
      <c r="Q43" s="121"/>
    </row>
    <row r="44" spans="17:17" x14ac:dyDescent="0.25">
      <c r="Q44" s="121"/>
    </row>
    <row r="45" spans="17:17" x14ac:dyDescent="0.25">
      <c r="Q45" s="121"/>
    </row>
  </sheetData>
  <mergeCells count="1">
    <mergeCell ref="A23:M23"/>
  </mergeCells>
  <conditionalFormatting sqref="G10:P10">
    <cfRule type="cellIs" dxfId="0" priority="1" operator="greaterThan">
      <formula>0.4999</formula>
    </cfRule>
  </conditionalFormatting>
  <hyperlinks>
    <hyperlink ref="Q2" location="Contenido!A1" display="Contenido" xr:uid="{B9E29AD8-48AF-4299-A548-E66142771871}"/>
  </hyperlinks>
  <pageMargins left="0.7" right="0.7" top="0.75" bottom="0.75" header="0.3" footer="0.3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B4642-1055-47BC-B051-4B6DFC0B9A85}">
  <sheetPr>
    <pageSetUpPr fitToPage="1"/>
  </sheetPr>
  <dimension ref="A1:L28"/>
  <sheetViews>
    <sheetView showGridLines="0" zoomScale="115" zoomScaleNormal="115" workbookViewId="0">
      <selection activeCell="J2" sqref="J2"/>
    </sheetView>
  </sheetViews>
  <sheetFormatPr baseColWidth="10" defaultColWidth="12" defaultRowHeight="15" customHeight="1" x14ac:dyDescent="0.25"/>
  <cols>
    <col min="1" max="1" width="12" style="172"/>
    <col min="2" max="2" width="5.42578125" style="173" customWidth="1"/>
    <col min="3" max="4" width="14.7109375" style="173" customWidth="1"/>
    <col min="5" max="5" width="12" style="173" customWidth="1"/>
    <col min="6" max="7" width="14.7109375" style="173" customWidth="1"/>
    <col min="8" max="8" width="8.28515625" style="173" customWidth="1"/>
    <col min="9" max="9" width="12" style="172"/>
    <col min="10" max="16384" width="12" style="174"/>
  </cols>
  <sheetData>
    <row r="1" spans="2:12" x14ac:dyDescent="0.25">
      <c r="J1" s="169"/>
    </row>
    <row r="2" spans="2:12" x14ac:dyDescent="0.25">
      <c r="J2" s="114" t="s">
        <v>0</v>
      </c>
    </row>
    <row r="3" spans="2:12" x14ac:dyDescent="0.25">
      <c r="B3" s="175"/>
      <c r="C3" s="176"/>
      <c r="D3" s="176"/>
      <c r="E3" s="176"/>
      <c r="F3" s="176"/>
      <c r="G3" s="176"/>
      <c r="H3" s="177"/>
      <c r="J3" s="169"/>
    </row>
    <row r="4" spans="2:12" ht="23.1" customHeight="1" x14ac:dyDescent="0.25">
      <c r="B4" s="178"/>
      <c r="C4" s="197" t="s">
        <v>2</v>
      </c>
      <c r="D4" s="197"/>
      <c r="E4" s="197"/>
      <c r="F4" s="197"/>
      <c r="G4" s="197"/>
      <c r="H4" s="179"/>
    </row>
    <row r="5" spans="2:12" ht="23.1" customHeight="1" x14ac:dyDescent="0.25">
      <c r="B5" s="178"/>
      <c r="C5" s="197"/>
      <c r="D5" s="197"/>
      <c r="E5" s="197"/>
      <c r="F5" s="197"/>
      <c r="G5" s="197"/>
      <c r="H5" s="180"/>
    </row>
    <row r="6" spans="2:12" x14ac:dyDescent="0.25">
      <c r="B6" s="178"/>
      <c r="H6" s="181"/>
    </row>
    <row r="7" spans="2:12" x14ac:dyDescent="0.25">
      <c r="B7" s="178"/>
      <c r="H7" s="181"/>
    </row>
    <row r="8" spans="2:12" x14ac:dyDescent="0.25">
      <c r="B8" s="178"/>
      <c r="C8" s="182" t="s">
        <v>3</v>
      </c>
      <c r="F8" s="173" t="s">
        <v>4</v>
      </c>
      <c r="H8" s="181"/>
    </row>
    <row r="9" spans="2:12" x14ac:dyDescent="0.25">
      <c r="B9" s="178"/>
      <c r="C9" s="182"/>
      <c r="F9" s="183" t="s">
        <v>5</v>
      </c>
      <c r="H9" s="181"/>
    </row>
    <row r="10" spans="2:12" x14ac:dyDescent="0.25">
      <c r="B10" s="178"/>
      <c r="C10" s="182"/>
      <c r="H10" s="181"/>
      <c r="L10" s="184"/>
    </row>
    <row r="11" spans="2:12" x14ac:dyDescent="0.25">
      <c r="B11" s="178"/>
      <c r="C11" s="182" t="s">
        <v>6</v>
      </c>
      <c r="F11" s="173" t="s">
        <v>7</v>
      </c>
      <c r="H11" s="181"/>
      <c r="J11" s="189"/>
      <c r="L11" s="184"/>
    </row>
    <row r="12" spans="2:12" x14ac:dyDescent="0.25">
      <c r="B12" s="178"/>
      <c r="C12" s="182"/>
      <c r="F12" s="173" t="s">
        <v>8</v>
      </c>
      <c r="H12" s="181"/>
      <c r="J12" s="190"/>
      <c r="L12" s="184"/>
    </row>
    <row r="13" spans="2:12" x14ac:dyDescent="0.25">
      <c r="B13" s="178"/>
      <c r="C13" s="182"/>
      <c r="F13" s="173" t="s">
        <v>9</v>
      </c>
      <c r="H13" s="181"/>
      <c r="J13" s="189"/>
      <c r="L13" s="184"/>
    </row>
    <row r="14" spans="2:12" x14ac:dyDescent="0.25">
      <c r="B14" s="178"/>
      <c r="C14" s="182"/>
      <c r="F14" s="173" t="s">
        <v>10</v>
      </c>
      <c r="H14" s="181"/>
      <c r="J14" s="190"/>
      <c r="L14" s="184"/>
    </row>
    <row r="15" spans="2:12" x14ac:dyDescent="0.25">
      <c r="B15" s="178"/>
      <c r="C15" s="182"/>
      <c r="F15" s="173" t="s">
        <v>11</v>
      </c>
      <c r="H15" s="181"/>
      <c r="J15" s="189"/>
      <c r="L15" s="184"/>
    </row>
    <row r="16" spans="2:12" x14ac:dyDescent="0.25">
      <c r="B16" s="178"/>
      <c r="C16" s="182"/>
      <c r="F16" s="173" t="s">
        <v>12</v>
      </c>
      <c r="H16" s="181"/>
      <c r="J16" s="189"/>
      <c r="L16" s="184"/>
    </row>
    <row r="17" spans="2:12" x14ac:dyDescent="0.25">
      <c r="B17" s="178"/>
      <c r="C17" s="182"/>
      <c r="F17" s="173" t="s">
        <v>13</v>
      </c>
      <c r="H17" s="181"/>
      <c r="J17" s="189"/>
      <c r="L17" s="184"/>
    </row>
    <row r="18" spans="2:12" x14ac:dyDescent="0.25">
      <c r="B18" s="178"/>
      <c r="C18" s="182"/>
      <c r="F18" s="173" t="s">
        <v>14</v>
      </c>
      <c r="H18" s="181"/>
      <c r="J18" s="189"/>
      <c r="L18" s="184"/>
    </row>
    <row r="19" spans="2:12" s="172" customFormat="1" ht="12.75" x14ac:dyDescent="0.25">
      <c r="B19" s="178"/>
      <c r="C19" s="182"/>
      <c r="D19" s="173"/>
      <c r="E19" s="173"/>
      <c r="F19" s="173" t="s">
        <v>15</v>
      </c>
      <c r="G19" s="173"/>
      <c r="H19" s="181"/>
      <c r="J19" s="189"/>
      <c r="L19" s="184"/>
    </row>
    <row r="20" spans="2:12" s="172" customFormat="1" ht="12.75" x14ac:dyDescent="0.25">
      <c r="B20" s="178"/>
      <c r="C20" s="182"/>
      <c r="D20" s="173"/>
      <c r="E20" s="173"/>
      <c r="F20" s="173" t="s">
        <v>16</v>
      </c>
      <c r="G20" s="173"/>
      <c r="H20" s="181"/>
      <c r="J20" s="189"/>
      <c r="L20" s="184"/>
    </row>
    <row r="21" spans="2:12" s="172" customFormat="1" ht="12.75" x14ac:dyDescent="0.25">
      <c r="B21" s="178"/>
      <c r="C21" s="182"/>
      <c r="D21" s="173"/>
      <c r="E21" s="173"/>
      <c r="F21" s="185"/>
      <c r="G21" s="173"/>
      <c r="H21" s="181"/>
      <c r="J21" s="189"/>
      <c r="L21" s="184"/>
    </row>
    <row r="22" spans="2:12" s="172" customFormat="1" ht="12.75" x14ac:dyDescent="0.25">
      <c r="B22" s="178"/>
      <c r="C22" s="182" t="s">
        <v>17</v>
      </c>
      <c r="D22" s="173"/>
      <c r="E22" s="173"/>
      <c r="F22" s="173" t="s">
        <v>18</v>
      </c>
      <c r="G22" s="173"/>
      <c r="H22" s="181"/>
      <c r="J22" s="189"/>
      <c r="L22" s="184"/>
    </row>
    <row r="23" spans="2:12" s="172" customFormat="1" x14ac:dyDescent="0.25">
      <c r="B23" s="178"/>
      <c r="C23" s="182"/>
      <c r="D23" s="173"/>
      <c r="E23" s="173"/>
      <c r="F23" s="185"/>
      <c r="G23" s="173"/>
      <c r="H23" s="181"/>
      <c r="J23" s="174"/>
      <c r="L23" s="184"/>
    </row>
    <row r="24" spans="2:12" s="172" customFormat="1" x14ac:dyDescent="0.25">
      <c r="B24" s="178"/>
      <c r="C24" s="182" t="s">
        <v>19</v>
      </c>
      <c r="D24" s="173"/>
      <c r="E24" s="173"/>
      <c r="F24" s="173" t="s">
        <v>10</v>
      </c>
      <c r="G24" s="173"/>
      <c r="H24" s="181"/>
      <c r="J24" s="174"/>
      <c r="L24" s="184"/>
    </row>
    <row r="25" spans="2:12" s="172" customFormat="1" x14ac:dyDescent="0.25">
      <c r="B25" s="178"/>
      <c r="C25" s="182"/>
      <c r="D25" s="173"/>
      <c r="E25" s="173"/>
      <c r="F25" s="185"/>
      <c r="G25" s="173"/>
      <c r="H25" s="181"/>
      <c r="J25" s="174"/>
    </row>
    <row r="26" spans="2:12" s="172" customFormat="1" x14ac:dyDescent="0.25">
      <c r="B26" s="178"/>
      <c r="C26" s="182" t="s">
        <v>20</v>
      </c>
      <c r="D26" s="173"/>
      <c r="E26" s="173"/>
      <c r="F26" s="185" t="s">
        <v>21</v>
      </c>
      <c r="G26" s="173"/>
      <c r="H26" s="181"/>
      <c r="J26" s="174"/>
      <c r="L26" s="184"/>
    </row>
    <row r="27" spans="2:12" s="172" customFormat="1" x14ac:dyDescent="0.25">
      <c r="B27" s="186"/>
      <c r="C27" s="187"/>
      <c r="D27" s="187"/>
      <c r="E27" s="187"/>
      <c r="F27" s="187"/>
      <c r="G27" s="187"/>
      <c r="H27" s="188"/>
      <c r="J27" s="174"/>
    </row>
    <row r="28" spans="2:12" ht="15" customHeight="1" x14ac:dyDescent="0.25">
      <c r="L28" s="184"/>
    </row>
  </sheetData>
  <mergeCells count="1">
    <mergeCell ref="C4:G5"/>
  </mergeCells>
  <hyperlinks>
    <hyperlink ref="J2" location="Contenido!A1" display="Contenido" xr:uid="{81EDA1F1-6C61-4B59-9F7E-6F481C7EBE8A}"/>
  </hyperlinks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28823-F5B6-402B-9682-CE0B9FA89B3D}">
  <sheetPr>
    <tabColor rgb="FFCFAC65"/>
    <pageSetUpPr fitToPage="1"/>
  </sheetPr>
  <dimension ref="B2:L45"/>
  <sheetViews>
    <sheetView showGridLines="0" zoomScaleNormal="100" workbookViewId="0"/>
  </sheetViews>
  <sheetFormatPr baseColWidth="10" defaultColWidth="11.42578125" defaultRowHeight="15" x14ac:dyDescent="0.25"/>
  <cols>
    <col min="1" max="11" width="11" customWidth="1"/>
    <col min="12" max="12" width="14" style="119" customWidth="1"/>
  </cols>
  <sheetData>
    <row r="2" spans="2:12" ht="15.75" thickBot="1" x14ac:dyDescent="0.3">
      <c r="L2" s="114" t="s">
        <v>0</v>
      </c>
    </row>
    <row r="3" spans="2:12" ht="15" customHeight="1" x14ac:dyDescent="0.25">
      <c r="B3" s="208" t="s">
        <v>41</v>
      </c>
      <c r="C3" s="209"/>
      <c r="D3" s="209"/>
      <c r="E3" s="209"/>
      <c r="F3" s="209"/>
      <c r="G3" s="209"/>
      <c r="H3" s="209"/>
      <c r="I3" s="209"/>
      <c r="J3" s="210"/>
      <c r="K3" s="91"/>
    </row>
    <row r="4" spans="2:12" ht="15" customHeight="1" x14ac:dyDescent="0.25">
      <c r="B4" s="211"/>
      <c r="C4" s="212"/>
      <c r="D4" s="212"/>
      <c r="E4" s="212"/>
      <c r="F4" s="212"/>
      <c r="G4" s="212"/>
      <c r="H4" s="212"/>
      <c r="I4" s="212"/>
      <c r="J4" s="213"/>
      <c r="K4" s="91"/>
    </row>
    <row r="5" spans="2:12" ht="15" customHeight="1" x14ac:dyDescent="0.25">
      <c r="B5" s="211"/>
      <c r="C5" s="212"/>
      <c r="D5" s="212"/>
      <c r="E5" s="212"/>
      <c r="F5" s="212"/>
      <c r="G5" s="212"/>
      <c r="H5" s="212"/>
      <c r="I5" s="212"/>
      <c r="J5" s="213"/>
      <c r="K5" s="93"/>
      <c r="L5" s="120"/>
    </row>
    <row r="6" spans="2:12" ht="15" customHeight="1" x14ac:dyDescent="0.25">
      <c r="B6" s="211"/>
      <c r="C6" s="212"/>
      <c r="D6" s="212"/>
      <c r="E6" s="212"/>
      <c r="F6" s="212"/>
      <c r="G6" s="212"/>
      <c r="H6" s="212"/>
      <c r="I6" s="212"/>
      <c r="J6" s="213"/>
      <c r="K6" s="93"/>
      <c r="L6" s="120"/>
    </row>
    <row r="7" spans="2:12" ht="15" customHeight="1" x14ac:dyDescent="0.25">
      <c r="B7" s="211"/>
      <c r="C7" s="212"/>
      <c r="D7" s="212"/>
      <c r="E7" s="212"/>
      <c r="F7" s="212"/>
      <c r="G7" s="212"/>
      <c r="H7" s="212"/>
      <c r="I7" s="212"/>
      <c r="J7" s="213"/>
      <c r="K7" s="93"/>
    </row>
    <row r="8" spans="2:12" ht="15" customHeight="1" x14ac:dyDescent="0.25">
      <c r="B8" s="211"/>
      <c r="C8" s="212"/>
      <c r="D8" s="212"/>
      <c r="E8" s="212"/>
      <c r="F8" s="212"/>
      <c r="G8" s="212"/>
      <c r="H8" s="212"/>
      <c r="I8" s="212"/>
      <c r="J8" s="213"/>
      <c r="K8" s="93"/>
      <c r="L8" s="120"/>
    </row>
    <row r="9" spans="2:12" ht="15" customHeight="1" x14ac:dyDescent="0.25">
      <c r="B9" s="211"/>
      <c r="C9" s="212"/>
      <c r="D9" s="212"/>
      <c r="E9" s="212"/>
      <c r="F9" s="212"/>
      <c r="G9" s="212"/>
      <c r="H9" s="212"/>
      <c r="I9" s="212"/>
      <c r="J9" s="213"/>
      <c r="K9" s="93"/>
    </row>
    <row r="10" spans="2:12" ht="15" customHeight="1" x14ac:dyDescent="0.25">
      <c r="B10" s="211"/>
      <c r="C10" s="212"/>
      <c r="D10" s="212"/>
      <c r="E10" s="212"/>
      <c r="F10" s="212"/>
      <c r="G10" s="212"/>
      <c r="H10" s="212"/>
      <c r="I10" s="212"/>
      <c r="J10" s="213"/>
      <c r="K10" s="93"/>
      <c r="L10" s="120"/>
    </row>
    <row r="11" spans="2:12" ht="15" customHeight="1" x14ac:dyDescent="0.25">
      <c r="B11" s="211"/>
      <c r="C11" s="212"/>
      <c r="D11" s="212"/>
      <c r="E11" s="212"/>
      <c r="F11" s="212"/>
      <c r="G11" s="212"/>
      <c r="H11" s="212"/>
      <c r="I11" s="212"/>
      <c r="J11" s="213"/>
      <c r="K11" s="93"/>
    </row>
    <row r="12" spans="2:12" ht="15" customHeight="1" x14ac:dyDescent="0.25">
      <c r="B12" s="211"/>
      <c r="C12" s="212"/>
      <c r="D12" s="212"/>
      <c r="E12" s="212"/>
      <c r="F12" s="212"/>
      <c r="G12" s="212"/>
      <c r="H12" s="212"/>
      <c r="I12" s="212"/>
      <c r="J12" s="213"/>
      <c r="K12" s="93"/>
    </row>
    <row r="13" spans="2:12" ht="15" customHeight="1" x14ac:dyDescent="0.25">
      <c r="B13" s="211"/>
      <c r="C13" s="212"/>
      <c r="D13" s="212"/>
      <c r="E13" s="212"/>
      <c r="F13" s="212"/>
      <c r="G13" s="212"/>
      <c r="H13" s="212"/>
      <c r="I13" s="212"/>
      <c r="J13" s="213"/>
      <c r="K13" s="93"/>
    </row>
    <row r="14" spans="2:12" ht="15" customHeight="1" x14ac:dyDescent="0.25">
      <c r="B14" s="211"/>
      <c r="C14" s="212"/>
      <c r="D14" s="212"/>
      <c r="E14" s="212"/>
      <c r="F14" s="212"/>
      <c r="G14" s="212"/>
      <c r="H14" s="212"/>
      <c r="I14" s="212"/>
      <c r="J14" s="213"/>
      <c r="K14" s="93"/>
      <c r="L14" s="121"/>
    </row>
    <row r="15" spans="2:12" ht="15" customHeight="1" x14ac:dyDescent="0.25">
      <c r="B15" s="211"/>
      <c r="C15" s="212"/>
      <c r="D15" s="212"/>
      <c r="E15" s="212"/>
      <c r="F15" s="212"/>
      <c r="G15" s="212"/>
      <c r="H15" s="212"/>
      <c r="I15" s="212"/>
      <c r="J15" s="213"/>
      <c r="K15" s="93"/>
      <c r="L15" s="120"/>
    </row>
    <row r="16" spans="2:12" ht="15" customHeight="1" x14ac:dyDescent="0.25">
      <c r="B16" s="211"/>
      <c r="C16" s="212"/>
      <c r="D16" s="212"/>
      <c r="E16" s="212"/>
      <c r="F16" s="212"/>
      <c r="G16" s="212"/>
      <c r="H16" s="212"/>
      <c r="I16" s="212"/>
      <c r="J16" s="213"/>
      <c r="K16" s="93"/>
      <c r="L16" s="121"/>
    </row>
    <row r="17" spans="2:12" ht="15" customHeight="1" x14ac:dyDescent="0.25">
      <c r="B17" s="211"/>
      <c r="C17" s="212"/>
      <c r="D17" s="212"/>
      <c r="E17" s="212"/>
      <c r="F17" s="212"/>
      <c r="G17" s="212"/>
      <c r="H17" s="212"/>
      <c r="I17" s="212"/>
      <c r="J17" s="213"/>
      <c r="K17" s="93"/>
      <c r="L17" s="121"/>
    </row>
    <row r="18" spans="2:12" ht="15" customHeight="1" x14ac:dyDescent="0.25">
      <c r="B18" s="211"/>
      <c r="C18" s="212"/>
      <c r="D18" s="212"/>
      <c r="E18" s="212"/>
      <c r="F18" s="212"/>
      <c r="G18" s="212"/>
      <c r="H18" s="212"/>
      <c r="I18" s="212"/>
      <c r="J18" s="213"/>
      <c r="K18" s="93"/>
      <c r="L18" s="121"/>
    </row>
    <row r="19" spans="2:12" ht="15" customHeight="1" x14ac:dyDescent="0.25">
      <c r="B19" s="211"/>
      <c r="C19" s="212"/>
      <c r="D19" s="212"/>
      <c r="E19" s="212"/>
      <c r="F19" s="212"/>
      <c r="G19" s="212"/>
      <c r="H19" s="212"/>
      <c r="I19" s="212"/>
      <c r="J19" s="213"/>
      <c r="K19" s="93"/>
      <c r="L19" s="121"/>
    </row>
    <row r="20" spans="2:12" ht="15" customHeight="1" x14ac:dyDescent="0.25">
      <c r="B20" s="211"/>
      <c r="C20" s="212"/>
      <c r="D20" s="212"/>
      <c r="E20" s="212"/>
      <c r="F20" s="212"/>
      <c r="G20" s="212"/>
      <c r="H20" s="212"/>
      <c r="I20" s="212"/>
      <c r="J20" s="213"/>
      <c r="K20" s="93"/>
      <c r="L20" s="121"/>
    </row>
    <row r="21" spans="2:12" ht="15" customHeight="1" x14ac:dyDescent="0.25">
      <c r="B21" s="211"/>
      <c r="C21" s="212"/>
      <c r="D21" s="212"/>
      <c r="E21" s="212"/>
      <c r="F21" s="212"/>
      <c r="G21" s="212"/>
      <c r="H21" s="212"/>
      <c r="I21" s="212"/>
      <c r="J21" s="213"/>
      <c r="K21" s="91"/>
      <c r="L21" s="121"/>
    </row>
    <row r="22" spans="2:12" ht="15" customHeight="1" thickBot="1" x14ac:dyDescent="0.3">
      <c r="B22" s="214"/>
      <c r="C22" s="215"/>
      <c r="D22" s="215"/>
      <c r="E22" s="215"/>
      <c r="F22" s="215"/>
      <c r="G22" s="215"/>
      <c r="H22" s="215"/>
      <c r="I22" s="215"/>
      <c r="J22" s="216"/>
      <c r="K22" s="91"/>
      <c r="L22" s="121"/>
    </row>
    <row r="23" spans="2:12" x14ac:dyDescent="0.25">
      <c r="L23" s="121"/>
    </row>
    <row r="24" spans="2:12" x14ac:dyDescent="0.25">
      <c r="L24" s="120"/>
    </row>
    <row r="25" spans="2:12" x14ac:dyDescent="0.25">
      <c r="L25" s="121"/>
    </row>
    <row r="26" spans="2:12" x14ac:dyDescent="0.25">
      <c r="L26" s="121"/>
    </row>
    <row r="27" spans="2:12" x14ac:dyDescent="0.25">
      <c r="L27" s="121"/>
    </row>
    <row r="28" spans="2:12" x14ac:dyDescent="0.25">
      <c r="L28" s="121"/>
    </row>
    <row r="29" spans="2:12" x14ac:dyDescent="0.25">
      <c r="L29" s="121"/>
    </row>
    <row r="30" spans="2:12" x14ac:dyDescent="0.25">
      <c r="L30" s="121"/>
    </row>
    <row r="31" spans="2:12" x14ac:dyDescent="0.25">
      <c r="L31" s="121"/>
    </row>
    <row r="32" spans="2:12" x14ac:dyDescent="0.25">
      <c r="L32" s="121"/>
    </row>
    <row r="33" spans="12:12" x14ac:dyDescent="0.25">
      <c r="L33" s="121"/>
    </row>
    <row r="34" spans="12:12" x14ac:dyDescent="0.25">
      <c r="L34" s="121"/>
    </row>
    <row r="36" spans="12:12" x14ac:dyDescent="0.25">
      <c r="L36" s="121"/>
    </row>
    <row r="37" spans="12:12" x14ac:dyDescent="0.25">
      <c r="L37" s="121"/>
    </row>
    <row r="38" spans="12:12" x14ac:dyDescent="0.25">
      <c r="L38" s="121"/>
    </row>
    <row r="39" spans="12:12" x14ac:dyDescent="0.25">
      <c r="L39" s="121"/>
    </row>
    <row r="40" spans="12:12" x14ac:dyDescent="0.25">
      <c r="L40" s="121"/>
    </row>
    <row r="41" spans="12:12" x14ac:dyDescent="0.25">
      <c r="L41" s="121"/>
    </row>
    <row r="42" spans="12:12" x14ac:dyDescent="0.25">
      <c r="L42" s="120"/>
    </row>
    <row r="43" spans="12:12" x14ac:dyDescent="0.25">
      <c r="L43" s="121"/>
    </row>
    <row r="44" spans="12:12" x14ac:dyDescent="0.25">
      <c r="L44" s="121"/>
    </row>
    <row r="45" spans="12:12" x14ac:dyDescent="0.25">
      <c r="L45" s="121"/>
    </row>
  </sheetData>
  <mergeCells count="1">
    <mergeCell ref="B3:J22"/>
  </mergeCells>
  <hyperlinks>
    <hyperlink ref="L2" location="Contenido!A1" display="Contenido" xr:uid="{4B09C95E-FD88-4B00-97B6-AAE6FE3D3FD4}"/>
  </hyperlinks>
  <pageMargins left="0.7" right="0.7" top="0.75" bottom="0.75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74E0D-8F78-40C5-AD95-3383C482CE6D}">
  <sheetPr>
    <tabColor rgb="FFF2DAB1"/>
    <pageSetUpPr fitToPage="1"/>
  </sheetPr>
  <dimension ref="A1:AC44"/>
  <sheetViews>
    <sheetView showGridLines="0"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10.5703125" bestFit="1" customWidth="1"/>
    <col min="5" max="5" width="1.5703125" customWidth="1"/>
    <col min="6" max="8" width="8.28515625" customWidth="1"/>
    <col min="9" max="9" width="1.42578125" customWidth="1"/>
    <col min="10" max="12" width="8.28515625" customWidth="1"/>
    <col min="13" max="13" width="1.85546875" customWidth="1"/>
    <col min="14" max="16" width="8.28515625" customWidth="1"/>
    <col min="17" max="17" width="1.7109375" customWidth="1"/>
    <col min="18" max="20" width="8.28515625" customWidth="1"/>
    <col min="21" max="21" width="1.42578125" customWidth="1"/>
    <col min="22" max="24" width="8.28515625" customWidth="1"/>
    <col min="25" max="25" width="1.42578125" customWidth="1"/>
    <col min="26" max="28" width="8.28515625" customWidth="1"/>
    <col min="29" max="29" width="14" style="119" customWidth="1"/>
  </cols>
  <sheetData>
    <row r="1" spans="1:29" x14ac:dyDescent="0.25">
      <c r="A1" s="223" t="s">
        <v>179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</row>
    <row r="2" spans="1:29" x14ac:dyDescent="0.25">
      <c r="A2" s="224" t="s">
        <v>180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114" t="s">
        <v>0</v>
      </c>
    </row>
    <row r="3" spans="1:29" x14ac:dyDescent="0.25">
      <c r="A3" s="223" t="s">
        <v>181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</row>
    <row r="4" spans="1:29" x14ac:dyDescent="0.25">
      <c r="A4" s="224" t="s">
        <v>182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</row>
    <row r="5" spans="1:29" x14ac:dyDescent="0.25">
      <c r="A5" s="225" t="s">
        <v>183</v>
      </c>
      <c r="B5" s="226" t="s">
        <v>130</v>
      </c>
      <c r="C5" s="226"/>
      <c r="D5" s="226"/>
      <c r="E5" s="82"/>
      <c r="F5" s="226" t="s">
        <v>132</v>
      </c>
      <c r="G5" s="226"/>
      <c r="H5" s="226"/>
      <c r="I5" s="82"/>
      <c r="J5" s="226" t="s">
        <v>133</v>
      </c>
      <c r="K5" s="226"/>
      <c r="L5" s="226"/>
      <c r="M5" s="82"/>
      <c r="N5" s="226" t="s">
        <v>134</v>
      </c>
      <c r="O5" s="226"/>
      <c r="P5" s="226"/>
      <c r="Q5" s="82"/>
      <c r="R5" s="226" t="s">
        <v>136</v>
      </c>
      <c r="S5" s="226"/>
      <c r="T5" s="226"/>
      <c r="U5" s="82"/>
      <c r="V5" s="226" t="s">
        <v>137</v>
      </c>
      <c r="W5" s="226"/>
      <c r="X5" s="226"/>
      <c r="Y5" s="82"/>
      <c r="Z5" s="226" t="s">
        <v>138</v>
      </c>
      <c r="AA5" s="226"/>
      <c r="AB5" s="226"/>
      <c r="AC5" s="120"/>
    </row>
    <row r="6" spans="1:29" x14ac:dyDescent="0.25">
      <c r="A6" s="225"/>
      <c r="B6" s="83" t="s">
        <v>130</v>
      </c>
      <c r="C6" s="83" t="s">
        <v>184</v>
      </c>
      <c r="D6" s="83" t="s">
        <v>185</v>
      </c>
      <c r="E6" s="82"/>
      <c r="F6" s="83" t="s">
        <v>130</v>
      </c>
      <c r="G6" s="83" t="s">
        <v>184</v>
      </c>
      <c r="H6" s="83" t="s">
        <v>185</v>
      </c>
      <c r="I6" s="82"/>
      <c r="J6" s="83" t="s">
        <v>130</v>
      </c>
      <c r="K6" s="83" t="s">
        <v>184</v>
      </c>
      <c r="L6" s="83" t="s">
        <v>185</v>
      </c>
      <c r="M6" s="82"/>
      <c r="N6" s="83" t="s">
        <v>130</v>
      </c>
      <c r="O6" s="83" t="s">
        <v>184</v>
      </c>
      <c r="P6" s="83" t="s">
        <v>185</v>
      </c>
      <c r="Q6" s="82"/>
      <c r="R6" s="83" t="s">
        <v>130</v>
      </c>
      <c r="S6" s="83" t="s">
        <v>184</v>
      </c>
      <c r="T6" s="83" t="s">
        <v>185</v>
      </c>
      <c r="U6" s="82"/>
      <c r="V6" s="83" t="s">
        <v>130</v>
      </c>
      <c r="W6" s="83" t="s">
        <v>184</v>
      </c>
      <c r="X6" s="83" t="s">
        <v>185</v>
      </c>
      <c r="Y6" s="82"/>
      <c r="Z6" s="83" t="s">
        <v>130</v>
      </c>
      <c r="AA6" s="83" t="s">
        <v>184</v>
      </c>
      <c r="AB6" s="83" t="s">
        <v>185</v>
      </c>
    </row>
    <row r="7" spans="1:29" ht="6" customHeight="1" x14ac:dyDescent="0.25"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120"/>
    </row>
    <row r="8" spans="1:29" x14ac:dyDescent="0.25">
      <c r="A8" s="22" t="s">
        <v>147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</row>
    <row r="9" spans="1:29" x14ac:dyDescent="0.25">
      <c r="A9" s="100" t="s">
        <v>148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120"/>
    </row>
    <row r="10" spans="1:29" x14ac:dyDescent="0.25">
      <c r="A10" s="23" t="s">
        <v>130</v>
      </c>
      <c r="B10" s="78">
        <f>SUM(B11:B13)</f>
        <v>420164</v>
      </c>
      <c r="C10" s="78">
        <f t="shared" ref="C10:AB10" si="0">SUM(C11:C13)</f>
        <v>214447</v>
      </c>
      <c r="D10" s="78">
        <f t="shared" si="0"/>
        <v>205717</v>
      </c>
      <c r="E10" s="78"/>
      <c r="F10" s="78">
        <f t="shared" si="0"/>
        <v>66664</v>
      </c>
      <c r="G10" s="78">
        <f t="shared" si="0"/>
        <v>34164</v>
      </c>
      <c r="H10" s="78">
        <f t="shared" si="0"/>
        <v>32500</v>
      </c>
      <c r="I10" s="78"/>
      <c r="J10" s="78">
        <f t="shared" si="0"/>
        <v>66235</v>
      </c>
      <c r="K10" s="78">
        <f t="shared" si="0"/>
        <v>33660</v>
      </c>
      <c r="L10" s="78">
        <f t="shared" si="0"/>
        <v>32575</v>
      </c>
      <c r="M10" s="78"/>
      <c r="N10" s="78">
        <f t="shared" si="0"/>
        <v>70448</v>
      </c>
      <c r="O10" s="78">
        <f t="shared" si="0"/>
        <v>36024</v>
      </c>
      <c r="P10" s="78">
        <f t="shared" si="0"/>
        <v>34424</v>
      </c>
      <c r="Q10" s="78"/>
      <c r="R10" s="78">
        <f t="shared" si="0"/>
        <v>69744</v>
      </c>
      <c r="S10" s="78">
        <f t="shared" si="0"/>
        <v>35493</v>
      </c>
      <c r="T10" s="78">
        <f t="shared" si="0"/>
        <v>34251</v>
      </c>
      <c r="U10" s="78"/>
      <c r="V10" s="78">
        <f t="shared" si="0"/>
        <v>67920</v>
      </c>
      <c r="W10" s="78">
        <f t="shared" si="0"/>
        <v>34643</v>
      </c>
      <c r="X10" s="78">
        <f t="shared" si="0"/>
        <v>33277</v>
      </c>
      <c r="Y10" s="78"/>
      <c r="Z10" s="78">
        <f t="shared" si="0"/>
        <v>79153</v>
      </c>
      <c r="AA10" s="78">
        <f t="shared" si="0"/>
        <v>40463</v>
      </c>
      <c r="AB10" s="78">
        <f t="shared" si="0"/>
        <v>38690</v>
      </c>
    </row>
    <row r="11" spans="1:29" x14ac:dyDescent="0.25">
      <c r="A11" s="99" t="s">
        <v>186</v>
      </c>
      <c r="B11" s="79">
        <f>+F11+J11+N11+R11+V11+Z11</f>
        <v>374781</v>
      </c>
      <c r="C11" s="79">
        <f t="shared" ref="C11:D22" si="1">+G11+K11+O11+S11+W11+AA11</f>
        <v>191418</v>
      </c>
      <c r="D11" s="79">
        <f t="shared" si="1"/>
        <v>183363</v>
      </c>
      <c r="E11" s="79"/>
      <c r="F11" s="79">
        <v>59191</v>
      </c>
      <c r="G11" s="79">
        <v>30399</v>
      </c>
      <c r="H11" s="79">
        <v>28792</v>
      </c>
      <c r="I11" s="79"/>
      <c r="J11" s="79">
        <v>58607</v>
      </c>
      <c r="K11" s="79">
        <v>29783</v>
      </c>
      <c r="L11" s="79">
        <v>28824</v>
      </c>
      <c r="M11" s="79"/>
      <c r="N11" s="79">
        <v>62467</v>
      </c>
      <c r="O11" s="79">
        <v>31912</v>
      </c>
      <c r="P11" s="79">
        <v>30555</v>
      </c>
      <c r="Q11" s="79"/>
      <c r="R11" s="79">
        <v>62259</v>
      </c>
      <c r="S11" s="79">
        <v>31695</v>
      </c>
      <c r="T11" s="79">
        <v>30564</v>
      </c>
      <c r="U11" s="79"/>
      <c r="V11" s="79">
        <v>60695</v>
      </c>
      <c r="W11" s="79">
        <v>31058</v>
      </c>
      <c r="X11" s="79">
        <v>29637</v>
      </c>
      <c r="Y11" s="79"/>
      <c r="Z11" s="79">
        <v>71562</v>
      </c>
      <c r="AA11" s="79">
        <v>36571</v>
      </c>
      <c r="AB11" s="79">
        <v>34991</v>
      </c>
    </row>
    <row r="12" spans="1:29" x14ac:dyDescent="0.25">
      <c r="A12" s="99" t="s">
        <v>187</v>
      </c>
      <c r="B12" s="79">
        <f t="shared" ref="B12:B22" si="2">+F12+J12+N12+R12+V12+Z12</f>
        <v>40608</v>
      </c>
      <c r="C12" s="79">
        <f t="shared" si="1"/>
        <v>20776</v>
      </c>
      <c r="D12" s="79">
        <f t="shared" si="1"/>
        <v>19832</v>
      </c>
      <c r="E12" s="79"/>
      <c r="F12" s="79">
        <v>6703</v>
      </c>
      <c r="G12" s="79">
        <v>3399</v>
      </c>
      <c r="H12" s="79">
        <v>3304</v>
      </c>
      <c r="I12" s="79"/>
      <c r="J12" s="79">
        <v>6859</v>
      </c>
      <c r="K12" s="79">
        <v>3521</v>
      </c>
      <c r="L12" s="79">
        <v>3338</v>
      </c>
      <c r="M12" s="79"/>
      <c r="N12" s="79">
        <v>7213</v>
      </c>
      <c r="O12" s="79">
        <v>3733</v>
      </c>
      <c r="P12" s="79">
        <v>3480</v>
      </c>
      <c r="Q12" s="79"/>
      <c r="R12" s="79">
        <v>6666</v>
      </c>
      <c r="S12" s="79">
        <v>3418</v>
      </c>
      <c r="T12" s="79">
        <v>3248</v>
      </c>
      <c r="U12" s="79"/>
      <c r="V12" s="79">
        <v>6431</v>
      </c>
      <c r="W12" s="79">
        <v>3227</v>
      </c>
      <c r="X12" s="79">
        <v>3204</v>
      </c>
      <c r="Y12" s="79"/>
      <c r="Z12" s="79">
        <v>6736</v>
      </c>
      <c r="AA12" s="79">
        <v>3478</v>
      </c>
      <c r="AB12" s="79">
        <v>3258</v>
      </c>
    </row>
    <row r="13" spans="1:29" x14ac:dyDescent="0.25">
      <c r="A13" s="99" t="s">
        <v>188</v>
      </c>
      <c r="B13" s="79">
        <f t="shared" si="2"/>
        <v>4775</v>
      </c>
      <c r="C13" s="79">
        <f t="shared" si="1"/>
        <v>2253</v>
      </c>
      <c r="D13" s="79">
        <f t="shared" si="1"/>
        <v>2522</v>
      </c>
      <c r="E13" s="79"/>
      <c r="F13" s="79">
        <v>770</v>
      </c>
      <c r="G13" s="79">
        <v>366</v>
      </c>
      <c r="H13" s="79">
        <v>404</v>
      </c>
      <c r="I13" s="79"/>
      <c r="J13" s="79">
        <v>769</v>
      </c>
      <c r="K13" s="79">
        <v>356</v>
      </c>
      <c r="L13" s="79">
        <v>413</v>
      </c>
      <c r="M13" s="79"/>
      <c r="N13" s="79">
        <v>768</v>
      </c>
      <c r="O13" s="79">
        <v>379</v>
      </c>
      <c r="P13" s="79">
        <v>389</v>
      </c>
      <c r="Q13" s="79"/>
      <c r="R13" s="79">
        <v>819</v>
      </c>
      <c r="S13" s="79">
        <v>380</v>
      </c>
      <c r="T13" s="79">
        <v>439</v>
      </c>
      <c r="U13" s="79"/>
      <c r="V13" s="79">
        <v>794</v>
      </c>
      <c r="W13" s="79">
        <v>358</v>
      </c>
      <c r="X13" s="79">
        <v>436</v>
      </c>
      <c r="Y13" s="79"/>
      <c r="Z13" s="79">
        <v>855</v>
      </c>
      <c r="AA13" s="79">
        <v>414</v>
      </c>
      <c r="AB13" s="79">
        <v>441</v>
      </c>
      <c r="AC13" s="121"/>
    </row>
    <row r="14" spans="1:29" x14ac:dyDescent="0.25">
      <c r="A14" s="23" t="s">
        <v>189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120"/>
    </row>
    <row r="15" spans="1:29" x14ac:dyDescent="0.25">
      <c r="A15" s="98" t="s">
        <v>130</v>
      </c>
      <c r="B15" s="78">
        <f>SUM(B16:B18)</f>
        <v>277568</v>
      </c>
      <c r="C15" s="78">
        <f t="shared" ref="C15:AB15" si="3">SUM(C16:C18)</f>
        <v>141367</v>
      </c>
      <c r="D15" s="78">
        <f t="shared" si="3"/>
        <v>136201</v>
      </c>
      <c r="E15" s="78"/>
      <c r="F15" s="78">
        <f t="shared" si="3"/>
        <v>43420</v>
      </c>
      <c r="G15" s="78">
        <f t="shared" si="3"/>
        <v>22267</v>
      </c>
      <c r="H15" s="78">
        <f t="shared" si="3"/>
        <v>21153</v>
      </c>
      <c r="I15" s="78"/>
      <c r="J15" s="78">
        <f t="shared" si="3"/>
        <v>43672</v>
      </c>
      <c r="K15" s="78">
        <f t="shared" si="3"/>
        <v>22075</v>
      </c>
      <c r="L15" s="78">
        <f t="shared" si="3"/>
        <v>21597</v>
      </c>
      <c r="M15" s="78"/>
      <c r="N15" s="78">
        <f t="shared" si="3"/>
        <v>46650</v>
      </c>
      <c r="O15" s="78">
        <f t="shared" si="3"/>
        <v>23825</v>
      </c>
      <c r="P15" s="78">
        <f t="shared" si="3"/>
        <v>22825</v>
      </c>
      <c r="Q15" s="78"/>
      <c r="R15" s="78">
        <f t="shared" si="3"/>
        <v>46055</v>
      </c>
      <c r="S15" s="78">
        <f t="shared" si="3"/>
        <v>23419</v>
      </c>
      <c r="T15" s="78">
        <f t="shared" si="3"/>
        <v>22636</v>
      </c>
      <c r="U15" s="78"/>
      <c r="V15" s="78">
        <f t="shared" si="3"/>
        <v>44880</v>
      </c>
      <c r="W15" s="78">
        <f t="shared" si="3"/>
        <v>22795</v>
      </c>
      <c r="X15" s="78">
        <f t="shared" si="3"/>
        <v>22085</v>
      </c>
      <c r="Y15" s="78"/>
      <c r="Z15" s="78">
        <f t="shared" si="3"/>
        <v>52891</v>
      </c>
      <c r="AA15" s="78">
        <f t="shared" si="3"/>
        <v>26986</v>
      </c>
      <c r="AB15" s="78">
        <f t="shared" si="3"/>
        <v>25905</v>
      </c>
      <c r="AC15" s="121"/>
    </row>
    <row r="16" spans="1:29" x14ac:dyDescent="0.25">
      <c r="A16" s="99" t="s">
        <v>186</v>
      </c>
      <c r="B16" s="79">
        <f t="shared" si="2"/>
        <v>234869</v>
      </c>
      <c r="C16" s="79">
        <f t="shared" si="1"/>
        <v>119681</v>
      </c>
      <c r="D16" s="79">
        <f t="shared" si="1"/>
        <v>115188</v>
      </c>
      <c r="E16" s="79"/>
      <c r="F16" s="79">
        <v>36384</v>
      </c>
      <c r="G16" s="79">
        <v>18719</v>
      </c>
      <c r="H16" s="79">
        <v>17665</v>
      </c>
      <c r="I16" s="79"/>
      <c r="J16" s="79">
        <v>36523</v>
      </c>
      <c r="K16" s="79">
        <v>18447</v>
      </c>
      <c r="L16" s="79">
        <v>18076</v>
      </c>
      <c r="M16" s="79"/>
      <c r="N16" s="79">
        <v>39149</v>
      </c>
      <c r="O16" s="79">
        <v>19958</v>
      </c>
      <c r="P16" s="79">
        <v>19191</v>
      </c>
      <c r="Q16" s="79"/>
      <c r="R16" s="79">
        <v>38997</v>
      </c>
      <c r="S16" s="79">
        <v>19844</v>
      </c>
      <c r="T16" s="79">
        <v>19153</v>
      </c>
      <c r="U16" s="79"/>
      <c r="V16" s="79">
        <v>38085</v>
      </c>
      <c r="W16" s="79">
        <v>19400</v>
      </c>
      <c r="X16" s="79">
        <v>18685</v>
      </c>
      <c r="Y16" s="79"/>
      <c r="Z16" s="79">
        <v>45731</v>
      </c>
      <c r="AA16" s="79">
        <v>23313</v>
      </c>
      <c r="AB16" s="79">
        <v>22418</v>
      </c>
      <c r="AC16" s="121"/>
    </row>
    <row r="17" spans="1:29" x14ac:dyDescent="0.25">
      <c r="A17" s="99" t="s">
        <v>187</v>
      </c>
      <c r="B17" s="79">
        <f t="shared" si="2"/>
        <v>37924</v>
      </c>
      <c r="C17" s="79">
        <f t="shared" si="1"/>
        <v>19433</v>
      </c>
      <c r="D17" s="79">
        <f t="shared" si="1"/>
        <v>18491</v>
      </c>
      <c r="E17" s="79"/>
      <c r="F17" s="79">
        <v>6266</v>
      </c>
      <c r="G17" s="79">
        <v>3182</v>
      </c>
      <c r="H17" s="79">
        <v>3084</v>
      </c>
      <c r="I17" s="79"/>
      <c r="J17" s="79">
        <v>6380</v>
      </c>
      <c r="K17" s="79">
        <v>3272</v>
      </c>
      <c r="L17" s="79">
        <v>3108</v>
      </c>
      <c r="M17" s="79"/>
      <c r="N17" s="79">
        <v>6733</v>
      </c>
      <c r="O17" s="79">
        <v>3488</v>
      </c>
      <c r="P17" s="79">
        <v>3245</v>
      </c>
      <c r="Q17" s="79"/>
      <c r="R17" s="79">
        <v>6239</v>
      </c>
      <c r="S17" s="79">
        <v>3195</v>
      </c>
      <c r="T17" s="79">
        <v>3044</v>
      </c>
      <c r="U17" s="79"/>
      <c r="V17" s="79">
        <v>6001</v>
      </c>
      <c r="W17" s="79">
        <v>3037</v>
      </c>
      <c r="X17" s="79">
        <v>2964</v>
      </c>
      <c r="Y17" s="79"/>
      <c r="Z17" s="79">
        <v>6305</v>
      </c>
      <c r="AA17" s="79">
        <v>3259</v>
      </c>
      <c r="AB17" s="79">
        <v>3046</v>
      </c>
      <c r="AC17" s="121"/>
    </row>
    <row r="18" spans="1:29" x14ac:dyDescent="0.25">
      <c r="A18" s="99" t="s">
        <v>188</v>
      </c>
      <c r="B18" s="79">
        <f t="shared" si="2"/>
        <v>4775</v>
      </c>
      <c r="C18" s="79">
        <f t="shared" si="1"/>
        <v>2253</v>
      </c>
      <c r="D18" s="79">
        <f t="shared" si="1"/>
        <v>2522</v>
      </c>
      <c r="E18" s="79"/>
      <c r="F18" s="79">
        <v>770</v>
      </c>
      <c r="G18" s="79">
        <v>366</v>
      </c>
      <c r="H18" s="79">
        <v>404</v>
      </c>
      <c r="I18" s="79"/>
      <c r="J18" s="79">
        <v>769</v>
      </c>
      <c r="K18" s="79">
        <v>356</v>
      </c>
      <c r="L18" s="79">
        <v>413</v>
      </c>
      <c r="M18" s="79"/>
      <c r="N18" s="79">
        <v>768</v>
      </c>
      <c r="O18" s="79">
        <v>379</v>
      </c>
      <c r="P18" s="79">
        <v>389</v>
      </c>
      <c r="Q18" s="79"/>
      <c r="R18" s="79">
        <v>819</v>
      </c>
      <c r="S18" s="79">
        <v>380</v>
      </c>
      <c r="T18" s="79">
        <v>439</v>
      </c>
      <c r="U18" s="79"/>
      <c r="V18" s="79">
        <v>794</v>
      </c>
      <c r="W18" s="79">
        <v>358</v>
      </c>
      <c r="X18" s="79">
        <v>436</v>
      </c>
      <c r="Y18" s="79"/>
      <c r="Z18" s="79">
        <v>855</v>
      </c>
      <c r="AA18" s="79">
        <v>414</v>
      </c>
      <c r="AB18" s="79">
        <v>441</v>
      </c>
      <c r="AC18" s="121"/>
    </row>
    <row r="19" spans="1:29" x14ac:dyDescent="0.25">
      <c r="A19" s="23" t="s">
        <v>190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121"/>
    </row>
    <row r="20" spans="1:29" x14ac:dyDescent="0.25">
      <c r="A20" s="101" t="s">
        <v>130</v>
      </c>
      <c r="B20" s="78">
        <f>SUM(B21:B23)</f>
        <v>142596</v>
      </c>
      <c r="C20" s="78">
        <f t="shared" ref="C20:AB20" si="4">SUM(C21:C23)</f>
        <v>73080</v>
      </c>
      <c r="D20" s="78">
        <f t="shared" si="4"/>
        <v>69516</v>
      </c>
      <c r="E20" s="78"/>
      <c r="F20" s="78">
        <f t="shared" si="4"/>
        <v>23244</v>
      </c>
      <c r="G20" s="78">
        <f t="shared" si="4"/>
        <v>11897</v>
      </c>
      <c r="H20" s="78">
        <f t="shared" si="4"/>
        <v>11347</v>
      </c>
      <c r="I20" s="78"/>
      <c r="J20" s="78">
        <f t="shared" si="4"/>
        <v>22563</v>
      </c>
      <c r="K20" s="78">
        <f t="shared" si="4"/>
        <v>11585</v>
      </c>
      <c r="L20" s="78">
        <f t="shared" si="4"/>
        <v>10978</v>
      </c>
      <c r="M20" s="78"/>
      <c r="N20" s="78">
        <f t="shared" si="4"/>
        <v>23798</v>
      </c>
      <c r="O20" s="78">
        <f t="shared" si="4"/>
        <v>12199</v>
      </c>
      <c r="P20" s="78">
        <f t="shared" si="4"/>
        <v>11599</v>
      </c>
      <c r="Q20" s="78"/>
      <c r="R20" s="78">
        <f t="shared" si="4"/>
        <v>23689</v>
      </c>
      <c r="S20" s="78">
        <f t="shared" si="4"/>
        <v>12074</v>
      </c>
      <c r="T20" s="78">
        <f t="shared" si="4"/>
        <v>11615</v>
      </c>
      <c r="U20" s="78"/>
      <c r="V20" s="78">
        <f t="shared" si="4"/>
        <v>23040</v>
      </c>
      <c r="W20" s="78">
        <f t="shared" si="4"/>
        <v>11848</v>
      </c>
      <c r="X20" s="78">
        <f t="shared" si="4"/>
        <v>11192</v>
      </c>
      <c r="Y20" s="78"/>
      <c r="Z20" s="78">
        <f t="shared" si="4"/>
        <v>26262</v>
      </c>
      <c r="AA20" s="78">
        <f t="shared" si="4"/>
        <v>13477</v>
      </c>
      <c r="AB20" s="78">
        <f t="shared" si="4"/>
        <v>12785</v>
      </c>
      <c r="AC20" s="121"/>
    </row>
    <row r="21" spans="1:29" x14ac:dyDescent="0.25">
      <c r="A21" s="99" t="s">
        <v>186</v>
      </c>
      <c r="B21" s="79">
        <f t="shared" si="2"/>
        <v>139912</v>
      </c>
      <c r="C21" s="79">
        <f t="shared" si="1"/>
        <v>71737</v>
      </c>
      <c r="D21" s="79">
        <f t="shared" si="1"/>
        <v>68175</v>
      </c>
      <c r="E21" s="79"/>
      <c r="F21" s="79">
        <v>22807</v>
      </c>
      <c r="G21" s="79">
        <v>11680</v>
      </c>
      <c r="H21" s="79">
        <v>11127</v>
      </c>
      <c r="I21" s="79"/>
      <c r="J21" s="79">
        <v>22084</v>
      </c>
      <c r="K21" s="79">
        <v>11336</v>
      </c>
      <c r="L21" s="79">
        <v>10748</v>
      </c>
      <c r="M21" s="79"/>
      <c r="N21" s="79">
        <v>23318</v>
      </c>
      <c r="O21" s="79">
        <v>11954</v>
      </c>
      <c r="P21" s="79">
        <v>11364</v>
      </c>
      <c r="Q21" s="79"/>
      <c r="R21" s="79">
        <v>23262</v>
      </c>
      <c r="S21" s="79">
        <v>11851</v>
      </c>
      <c r="T21" s="79">
        <v>11411</v>
      </c>
      <c r="U21" s="79"/>
      <c r="V21" s="79">
        <v>22610</v>
      </c>
      <c r="W21" s="79">
        <v>11658</v>
      </c>
      <c r="X21" s="79">
        <v>10952</v>
      </c>
      <c r="Y21" s="79"/>
      <c r="Z21" s="79">
        <v>25831</v>
      </c>
      <c r="AA21" s="79">
        <v>13258</v>
      </c>
      <c r="AB21" s="79">
        <v>12573</v>
      </c>
      <c r="AC21" s="121"/>
    </row>
    <row r="22" spans="1:29" x14ac:dyDescent="0.25">
      <c r="A22" s="99" t="s">
        <v>187</v>
      </c>
      <c r="B22" s="79">
        <f t="shared" si="2"/>
        <v>2684</v>
      </c>
      <c r="C22" s="79">
        <f t="shared" si="1"/>
        <v>1343</v>
      </c>
      <c r="D22" s="79">
        <f t="shared" si="1"/>
        <v>1341</v>
      </c>
      <c r="E22" s="79"/>
      <c r="F22" s="79">
        <v>437</v>
      </c>
      <c r="G22" s="79">
        <v>217</v>
      </c>
      <c r="H22" s="79">
        <v>220</v>
      </c>
      <c r="I22" s="79"/>
      <c r="J22" s="79">
        <v>479</v>
      </c>
      <c r="K22" s="79">
        <v>249</v>
      </c>
      <c r="L22" s="79">
        <v>230</v>
      </c>
      <c r="M22" s="79"/>
      <c r="N22" s="79">
        <v>480</v>
      </c>
      <c r="O22" s="79">
        <v>245</v>
      </c>
      <c r="P22" s="79">
        <v>235</v>
      </c>
      <c r="Q22" s="79"/>
      <c r="R22" s="79">
        <v>427</v>
      </c>
      <c r="S22" s="79">
        <v>223</v>
      </c>
      <c r="T22" s="79">
        <v>204</v>
      </c>
      <c r="U22" s="79"/>
      <c r="V22" s="79">
        <v>430</v>
      </c>
      <c r="W22" s="79">
        <v>190</v>
      </c>
      <c r="X22" s="79">
        <v>240</v>
      </c>
      <c r="Y22" s="79"/>
      <c r="Z22" s="79">
        <v>431</v>
      </c>
      <c r="AA22" s="79">
        <v>219</v>
      </c>
      <c r="AB22" s="79">
        <v>212</v>
      </c>
      <c r="AC22" s="121"/>
    </row>
    <row r="23" spans="1:29" x14ac:dyDescent="0.25">
      <c r="A23" s="99" t="s">
        <v>188</v>
      </c>
      <c r="B23" s="79" t="s">
        <v>191</v>
      </c>
      <c r="C23" s="79" t="s">
        <v>191</v>
      </c>
      <c r="D23" s="79" t="s">
        <v>191</v>
      </c>
      <c r="E23" s="79"/>
      <c r="F23" s="79" t="s">
        <v>191</v>
      </c>
      <c r="G23" s="79" t="s">
        <v>191</v>
      </c>
      <c r="H23" s="79" t="s">
        <v>191</v>
      </c>
      <c r="I23" s="79"/>
      <c r="J23" s="79" t="s">
        <v>191</v>
      </c>
      <c r="K23" s="79" t="s">
        <v>191</v>
      </c>
      <c r="L23" s="79" t="s">
        <v>191</v>
      </c>
      <c r="M23" s="79"/>
      <c r="N23" s="79" t="s">
        <v>191</v>
      </c>
      <c r="O23" s="79" t="s">
        <v>191</v>
      </c>
      <c r="P23" s="79" t="s">
        <v>191</v>
      </c>
      <c r="Q23" s="79"/>
      <c r="R23" s="79" t="s">
        <v>191</v>
      </c>
      <c r="S23" s="79" t="s">
        <v>191</v>
      </c>
      <c r="T23" s="79" t="s">
        <v>191</v>
      </c>
      <c r="U23" s="79"/>
      <c r="V23" s="79" t="s">
        <v>191</v>
      </c>
      <c r="W23" s="79" t="s">
        <v>191</v>
      </c>
      <c r="X23" s="79" t="s">
        <v>191</v>
      </c>
      <c r="Y23" s="79"/>
      <c r="Z23" s="79" t="s">
        <v>191</v>
      </c>
      <c r="AA23" s="79" t="s">
        <v>191</v>
      </c>
      <c r="AB23" s="79" t="s">
        <v>191</v>
      </c>
      <c r="AC23" s="120"/>
    </row>
    <row r="24" spans="1:29" x14ac:dyDescent="0.25"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121"/>
    </row>
    <row r="25" spans="1:29" x14ac:dyDescent="0.25">
      <c r="A25" s="22" t="s">
        <v>153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121"/>
    </row>
    <row r="26" spans="1:29" x14ac:dyDescent="0.25">
      <c r="A26" s="100" t="s">
        <v>148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121"/>
    </row>
    <row r="27" spans="1:29" s="2" customFormat="1" x14ac:dyDescent="0.25">
      <c r="A27" s="23" t="s">
        <v>130</v>
      </c>
      <c r="B27" s="80">
        <v>95.312457466404126</v>
      </c>
      <c r="C27" s="80">
        <v>94.833083478160887</v>
      </c>
      <c r="D27" s="80">
        <v>95.817361211381623</v>
      </c>
      <c r="E27" s="80"/>
      <c r="F27" s="80">
        <v>90.144958892254436</v>
      </c>
      <c r="G27" s="80">
        <v>89.280301050540956</v>
      </c>
      <c r="H27" s="80">
        <v>91.07212912626801</v>
      </c>
      <c r="I27" s="80"/>
      <c r="J27" s="80">
        <v>94.574141500678238</v>
      </c>
      <c r="K27" s="80">
        <v>94.011842252262312</v>
      </c>
      <c r="L27" s="80">
        <v>95.162279804855245</v>
      </c>
      <c r="M27" s="80"/>
      <c r="N27" s="80">
        <v>95.688788677297538</v>
      </c>
      <c r="O27" s="80">
        <v>95.203361611036229</v>
      </c>
      <c r="P27" s="80">
        <v>96.202107145851386</v>
      </c>
      <c r="Q27" s="80"/>
      <c r="R27" s="80">
        <v>95.911547506085242</v>
      </c>
      <c r="S27" s="80">
        <v>95.465181957556695</v>
      </c>
      <c r="T27" s="80">
        <v>96.37852439642073</v>
      </c>
      <c r="U27" s="80"/>
      <c r="V27" s="80">
        <v>96.492349656906612</v>
      </c>
      <c r="W27" s="80">
        <v>96.19047619047619</v>
      </c>
      <c r="X27" s="80">
        <v>96.808634433001686</v>
      </c>
      <c r="Y27" s="80"/>
      <c r="Z27" s="80">
        <v>98.801692609189516</v>
      </c>
      <c r="AA27" s="80">
        <v>98.622891683728184</v>
      </c>
      <c r="AB27" s="80">
        <v>98.989382115901236</v>
      </c>
      <c r="AC27" s="125"/>
    </row>
    <row r="28" spans="1:29" x14ac:dyDescent="0.25">
      <c r="A28" s="99" t="s">
        <v>186</v>
      </c>
      <c r="B28" s="81">
        <v>94.818373635715048</v>
      </c>
      <c r="C28" s="81">
        <v>94.295510300594103</v>
      </c>
      <c r="D28" s="81">
        <v>95.370428161278241</v>
      </c>
      <c r="E28" s="81"/>
      <c r="F28" s="81">
        <v>89.108180531719512</v>
      </c>
      <c r="G28" s="81">
        <v>88.187171825592529</v>
      </c>
      <c r="H28" s="81">
        <v>90.101705523392269</v>
      </c>
      <c r="I28" s="81"/>
      <c r="J28" s="81">
        <v>93.950080954136666</v>
      </c>
      <c r="K28" s="81">
        <v>93.313907948742042</v>
      </c>
      <c r="L28" s="81">
        <v>94.616596638655466</v>
      </c>
      <c r="M28" s="81"/>
      <c r="N28" s="81">
        <v>95.20666951167469</v>
      </c>
      <c r="O28" s="81">
        <v>94.669079474324363</v>
      </c>
      <c r="P28" s="81">
        <v>95.774692035231794</v>
      </c>
      <c r="Q28" s="81"/>
      <c r="R28" s="81">
        <v>95.481941568898094</v>
      </c>
      <c r="S28" s="81">
        <v>95.000449599856125</v>
      </c>
      <c r="T28" s="81">
        <v>95.986433013001687</v>
      </c>
      <c r="U28" s="81"/>
      <c r="V28" s="81">
        <v>96.14287977189926</v>
      </c>
      <c r="W28" s="81">
        <v>95.834361885954095</v>
      </c>
      <c r="X28" s="81">
        <v>96.468328884838229</v>
      </c>
      <c r="Y28" s="81"/>
      <c r="Z28" s="81">
        <v>98.695316378882325</v>
      </c>
      <c r="AA28" s="81">
        <v>98.494478858066259</v>
      </c>
      <c r="AB28" s="81">
        <v>98.906099836056299</v>
      </c>
      <c r="AC28" s="121"/>
    </row>
    <row r="29" spans="1:29" x14ac:dyDescent="0.25">
      <c r="A29" s="99" t="s">
        <v>187</v>
      </c>
      <c r="B29" s="81">
        <v>99.63686328393365</v>
      </c>
      <c r="C29" s="81">
        <v>99.616417337936326</v>
      </c>
      <c r="D29" s="81">
        <v>99.658291457286424</v>
      </c>
      <c r="E29" s="81"/>
      <c r="F29" s="81">
        <v>99.347858307395882</v>
      </c>
      <c r="G29" s="81">
        <v>99.269859813084111</v>
      </c>
      <c r="H29" s="81">
        <v>99.428227505266335</v>
      </c>
      <c r="I29" s="81"/>
      <c r="J29" s="81">
        <v>99.680279029210865</v>
      </c>
      <c r="K29" s="81">
        <v>99.801587301587304</v>
      </c>
      <c r="L29" s="81">
        <v>99.552639427378466</v>
      </c>
      <c r="M29" s="81"/>
      <c r="N29" s="81">
        <v>99.654600718430515</v>
      </c>
      <c r="O29" s="81">
        <v>99.599786552828178</v>
      </c>
      <c r="P29" s="81">
        <v>99.713467048710598</v>
      </c>
      <c r="Q29" s="81"/>
      <c r="R29" s="81">
        <v>99.715781600598348</v>
      </c>
      <c r="S29" s="81">
        <v>99.679206765820936</v>
      </c>
      <c r="T29" s="81">
        <v>99.754299754299751</v>
      </c>
      <c r="U29" s="81"/>
      <c r="V29" s="81">
        <v>99.612763320941752</v>
      </c>
      <c r="W29" s="81">
        <v>99.506629663891459</v>
      </c>
      <c r="X29" s="81">
        <v>99.719887955182074</v>
      </c>
      <c r="Y29" s="81"/>
      <c r="Z29" s="81">
        <v>99.807378870943836</v>
      </c>
      <c r="AA29" s="81">
        <v>99.827784156142357</v>
      </c>
      <c r="AB29" s="81">
        <v>99.785604900459418</v>
      </c>
      <c r="AC29" s="121"/>
    </row>
    <row r="30" spans="1:29" x14ac:dyDescent="0.25">
      <c r="A30" s="99" t="s">
        <v>188</v>
      </c>
      <c r="B30" s="81">
        <v>99.272349272349274</v>
      </c>
      <c r="C30" s="81">
        <v>98.945981554677203</v>
      </c>
      <c r="D30" s="81">
        <v>99.565732333201737</v>
      </c>
      <c r="E30" s="81"/>
      <c r="F30" s="81">
        <v>98.844672657252886</v>
      </c>
      <c r="G30" s="81">
        <v>98.652291105121293</v>
      </c>
      <c r="H30" s="81">
        <v>99.019607843137265</v>
      </c>
      <c r="I30" s="81"/>
      <c r="J30" s="81">
        <v>99.482535575679179</v>
      </c>
      <c r="K30" s="81">
        <v>99.164345403899716</v>
      </c>
      <c r="L30" s="81">
        <v>99.758454106280197</v>
      </c>
      <c r="M30" s="81"/>
      <c r="N30" s="81">
        <v>99.481865284974091</v>
      </c>
      <c r="O30" s="81">
        <v>99.214659685863865</v>
      </c>
      <c r="P30" s="81">
        <v>99.743589743589752</v>
      </c>
      <c r="Q30" s="81"/>
      <c r="R30" s="81">
        <v>99.032648125755742</v>
      </c>
      <c r="S30" s="81">
        <v>98.191214470284237</v>
      </c>
      <c r="T30" s="81">
        <v>99.772727272727266</v>
      </c>
      <c r="U30" s="81"/>
      <c r="V30" s="81">
        <v>98.879202988792031</v>
      </c>
      <c r="W30" s="81">
        <v>98.35164835164835</v>
      </c>
      <c r="X30" s="81">
        <v>99.316628701594539</v>
      </c>
      <c r="Y30" s="81"/>
      <c r="Z30" s="81">
        <v>99.883177570093466</v>
      </c>
      <c r="AA30" s="81">
        <v>100</v>
      </c>
      <c r="AB30" s="81">
        <v>99.773755656108591</v>
      </c>
      <c r="AC30" s="121"/>
    </row>
    <row r="31" spans="1:29" x14ac:dyDescent="0.25">
      <c r="A31" s="23" t="s">
        <v>189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121"/>
    </row>
    <row r="32" spans="1:29" s="2" customFormat="1" x14ac:dyDescent="0.25">
      <c r="A32" s="98" t="s">
        <v>130</v>
      </c>
      <c r="B32" s="80">
        <v>95.721685392483465</v>
      </c>
      <c r="C32" s="80">
        <v>95.389982388545135</v>
      </c>
      <c r="D32" s="80">
        <v>96.068418268382999</v>
      </c>
      <c r="E32" s="80"/>
      <c r="F32" s="80">
        <v>90.7551783960036</v>
      </c>
      <c r="G32" s="80">
        <v>90.219196953121838</v>
      </c>
      <c r="H32" s="80">
        <v>91.326310335895002</v>
      </c>
      <c r="I32" s="80"/>
      <c r="J32" s="80">
        <v>95.282977702142517</v>
      </c>
      <c r="K32" s="80">
        <v>94.909497398856359</v>
      </c>
      <c r="L32" s="80">
        <v>95.667774086378742</v>
      </c>
      <c r="M32" s="80"/>
      <c r="N32" s="80">
        <v>96.070678364018292</v>
      </c>
      <c r="O32" s="80">
        <v>95.698104113110531</v>
      </c>
      <c r="P32" s="80">
        <v>96.462682782520488</v>
      </c>
      <c r="Q32" s="80"/>
      <c r="R32" s="80">
        <v>96.256740375370981</v>
      </c>
      <c r="S32" s="80">
        <v>95.916612057667109</v>
      </c>
      <c r="T32" s="80">
        <v>96.611182244985059</v>
      </c>
      <c r="U32" s="80"/>
      <c r="V32" s="80">
        <v>96.570125231312133</v>
      </c>
      <c r="W32" s="80">
        <v>96.3970059627014</v>
      </c>
      <c r="X32" s="80">
        <v>96.749463354799133</v>
      </c>
      <c r="Y32" s="80"/>
      <c r="Z32" s="80">
        <v>99.011587637357493</v>
      </c>
      <c r="AA32" s="80">
        <v>98.849816849816847</v>
      </c>
      <c r="AB32" s="80">
        <v>99.180673073241692</v>
      </c>
      <c r="AC32" s="125"/>
    </row>
    <row r="33" spans="1:29" x14ac:dyDescent="0.25">
      <c r="A33" s="99" t="s">
        <v>186</v>
      </c>
      <c r="B33" s="81">
        <v>95.050951444366206</v>
      </c>
      <c r="C33" s="81">
        <v>94.675347277157229</v>
      </c>
      <c r="D33" s="81">
        <v>95.44437631539698</v>
      </c>
      <c r="E33" s="81"/>
      <c r="F33" s="81">
        <v>89.270554751331048</v>
      </c>
      <c r="G33" s="81">
        <v>88.694622127457947</v>
      </c>
      <c r="H33" s="81">
        <v>89.889069814777116</v>
      </c>
      <c r="I33" s="81"/>
      <c r="J33" s="81">
        <v>94.472322814278314</v>
      </c>
      <c r="K33" s="81">
        <v>94.016614851434682</v>
      </c>
      <c r="L33" s="81">
        <v>94.94196123745995</v>
      </c>
      <c r="M33" s="81"/>
      <c r="N33" s="81">
        <v>95.417875161471159</v>
      </c>
      <c r="O33" s="81">
        <v>94.98833944124506</v>
      </c>
      <c r="P33" s="81">
        <v>95.868718153661703</v>
      </c>
      <c r="Q33" s="81"/>
      <c r="R33" s="81">
        <v>95.669986752367393</v>
      </c>
      <c r="S33" s="81">
        <v>95.293891663465232</v>
      </c>
      <c r="T33" s="81">
        <v>96.062794663456714</v>
      </c>
      <c r="U33" s="81"/>
      <c r="V33" s="81">
        <v>96.065077563374956</v>
      </c>
      <c r="W33" s="81">
        <v>95.897182402372721</v>
      </c>
      <c r="X33" s="81">
        <v>96.240020602626828</v>
      </c>
      <c r="Y33" s="81"/>
      <c r="Z33" s="81">
        <v>98.88852848956644</v>
      </c>
      <c r="AA33" s="81">
        <v>98.69607552601498</v>
      </c>
      <c r="AB33" s="81">
        <v>99.089462517680332</v>
      </c>
      <c r="AC33" s="121"/>
    </row>
    <row r="34" spans="1:29" x14ac:dyDescent="0.25">
      <c r="A34" s="99" t="s">
        <v>187</v>
      </c>
      <c r="B34" s="81">
        <v>99.626963694635634</v>
      </c>
      <c r="C34" s="81">
        <v>99.605330599692465</v>
      </c>
      <c r="D34" s="81">
        <v>99.649708989006243</v>
      </c>
      <c r="E34" s="81"/>
      <c r="F34" s="81">
        <v>99.349928650705564</v>
      </c>
      <c r="G34" s="81">
        <v>99.282371294851785</v>
      </c>
      <c r="H34" s="81">
        <v>99.419729206963254</v>
      </c>
      <c r="I34" s="81"/>
      <c r="J34" s="81">
        <v>99.671926261521634</v>
      </c>
      <c r="K34" s="81">
        <v>99.786520280573342</v>
      </c>
      <c r="L34" s="81">
        <v>99.551569506726452</v>
      </c>
      <c r="M34" s="81"/>
      <c r="N34" s="81">
        <v>99.644812786739678</v>
      </c>
      <c r="O34" s="81">
        <v>99.571795603768194</v>
      </c>
      <c r="P34" s="81">
        <v>99.723417332513833</v>
      </c>
      <c r="Q34" s="81"/>
      <c r="R34" s="81">
        <v>99.712322199136977</v>
      </c>
      <c r="S34" s="81">
        <v>99.68798751950078</v>
      </c>
      <c r="T34" s="81">
        <v>99.737876802096977</v>
      </c>
      <c r="U34" s="81"/>
      <c r="V34" s="81">
        <v>99.585131098572859</v>
      </c>
      <c r="W34" s="81">
        <v>99.475925319357998</v>
      </c>
      <c r="X34" s="81">
        <v>99.697275479313831</v>
      </c>
      <c r="Y34" s="81"/>
      <c r="Z34" s="81">
        <v>99.794238683127574</v>
      </c>
      <c r="AA34" s="81">
        <v>99.816232771822357</v>
      </c>
      <c r="AB34" s="81">
        <v>99.770717327219131</v>
      </c>
    </row>
    <row r="35" spans="1:29" x14ac:dyDescent="0.25">
      <c r="A35" s="99" t="s">
        <v>188</v>
      </c>
      <c r="B35" s="81">
        <v>99.272349272349274</v>
      </c>
      <c r="C35" s="81">
        <v>98.945981554677203</v>
      </c>
      <c r="D35" s="81">
        <v>99.565732333201737</v>
      </c>
      <c r="E35" s="81"/>
      <c r="F35" s="81">
        <v>98.844672657252886</v>
      </c>
      <c r="G35" s="81">
        <v>98.652291105121293</v>
      </c>
      <c r="H35" s="81">
        <v>99.019607843137265</v>
      </c>
      <c r="I35" s="81"/>
      <c r="J35" s="81">
        <v>99.482535575679179</v>
      </c>
      <c r="K35" s="81">
        <v>99.164345403899716</v>
      </c>
      <c r="L35" s="81">
        <v>99.758454106280197</v>
      </c>
      <c r="M35" s="81"/>
      <c r="N35" s="81">
        <v>99.481865284974091</v>
      </c>
      <c r="O35" s="81">
        <v>99.214659685863865</v>
      </c>
      <c r="P35" s="81">
        <v>99.743589743589752</v>
      </c>
      <c r="Q35" s="81"/>
      <c r="R35" s="81">
        <v>99.032648125755742</v>
      </c>
      <c r="S35" s="81">
        <v>98.191214470284237</v>
      </c>
      <c r="T35" s="81">
        <v>99.772727272727266</v>
      </c>
      <c r="U35" s="81"/>
      <c r="V35" s="81">
        <v>98.879202988792031</v>
      </c>
      <c r="W35" s="81">
        <v>98.35164835164835</v>
      </c>
      <c r="X35" s="81">
        <v>99.316628701594539</v>
      </c>
      <c r="Y35" s="81"/>
      <c r="Z35" s="81">
        <v>99.883177570093466</v>
      </c>
      <c r="AA35" s="81">
        <v>100</v>
      </c>
      <c r="AB35" s="81">
        <v>99.773755656108591</v>
      </c>
      <c r="AC35" s="121"/>
    </row>
    <row r="36" spans="1:29" x14ac:dyDescent="0.25">
      <c r="A36" s="23" t="s">
        <v>190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121"/>
    </row>
    <row r="37" spans="1:29" s="2" customFormat="1" x14ac:dyDescent="0.25">
      <c r="A37" s="101" t="s">
        <v>130</v>
      </c>
      <c r="B37" s="80">
        <v>94.525832924549576</v>
      </c>
      <c r="C37" s="80">
        <v>93.774059436431756</v>
      </c>
      <c r="D37" s="80">
        <v>95.329255917281472</v>
      </c>
      <c r="E37" s="80"/>
      <c r="F37" s="80">
        <v>89.026772377341146</v>
      </c>
      <c r="G37" s="80">
        <v>87.574530732425472</v>
      </c>
      <c r="H37" s="80">
        <v>90.602044075375275</v>
      </c>
      <c r="I37" s="80"/>
      <c r="J37" s="80">
        <v>93.231684641130528</v>
      </c>
      <c r="K37" s="80">
        <v>92.34754882423276</v>
      </c>
      <c r="L37" s="80">
        <v>94.18325326012355</v>
      </c>
      <c r="M37" s="80"/>
      <c r="N37" s="80">
        <v>94.94893073731248</v>
      </c>
      <c r="O37" s="80">
        <v>94.251719075948387</v>
      </c>
      <c r="P37" s="80">
        <v>95.693424634931119</v>
      </c>
      <c r="Q37" s="80"/>
      <c r="R37" s="80">
        <v>95.247476981223116</v>
      </c>
      <c r="S37" s="80">
        <v>94.601582699992164</v>
      </c>
      <c r="T37" s="80">
        <v>95.928311859927319</v>
      </c>
      <c r="U37" s="80"/>
      <c r="V37" s="80">
        <v>96.341208446581632</v>
      </c>
      <c r="W37" s="80">
        <v>95.795601552393279</v>
      </c>
      <c r="X37" s="80">
        <v>96.925608383129813</v>
      </c>
      <c r="Y37" s="80"/>
      <c r="Z37" s="80">
        <v>98.381658799730275</v>
      </c>
      <c r="AA37" s="80">
        <v>98.171620046620049</v>
      </c>
      <c r="AB37" s="80">
        <v>98.604041338886319</v>
      </c>
      <c r="AC37" s="125"/>
    </row>
    <row r="38" spans="1:29" x14ac:dyDescent="0.25">
      <c r="A38" s="99" t="s">
        <v>186</v>
      </c>
      <c r="B38" s="81">
        <v>94.430495936934747</v>
      </c>
      <c r="C38" s="81">
        <v>93.668555610686028</v>
      </c>
      <c r="D38" s="81">
        <v>95.245745899578083</v>
      </c>
      <c r="E38" s="81"/>
      <c r="F38" s="81">
        <v>88.850364252600414</v>
      </c>
      <c r="G38" s="81">
        <v>87.38590453389196</v>
      </c>
      <c r="H38" s="81">
        <v>90.441355766886119</v>
      </c>
      <c r="I38" s="81"/>
      <c r="J38" s="81">
        <v>93.098941865857256</v>
      </c>
      <c r="K38" s="81">
        <v>92.192582953806109</v>
      </c>
      <c r="L38" s="81">
        <v>94.074398249452955</v>
      </c>
      <c r="M38" s="81"/>
      <c r="N38" s="81">
        <v>94.854167514135796</v>
      </c>
      <c r="O38" s="81">
        <v>94.140809576311241</v>
      </c>
      <c r="P38" s="81">
        <v>95.616323096339926</v>
      </c>
      <c r="Q38" s="81"/>
      <c r="R38" s="81">
        <v>95.168350857096101</v>
      </c>
      <c r="S38" s="81">
        <v>94.513119068506256</v>
      </c>
      <c r="T38" s="81">
        <v>95.85853494623656</v>
      </c>
      <c r="U38" s="81"/>
      <c r="V38" s="81">
        <v>96.274217585692995</v>
      </c>
      <c r="W38" s="81">
        <v>95.730004926917388</v>
      </c>
      <c r="X38" s="81">
        <v>96.860351994339794</v>
      </c>
      <c r="Y38" s="81"/>
      <c r="Z38" s="81">
        <v>98.355100331264509</v>
      </c>
      <c r="AA38" s="81">
        <v>98.141979421126663</v>
      </c>
      <c r="AB38" s="81">
        <v>98.580837384350005</v>
      </c>
      <c r="AC38" s="121"/>
    </row>
    <row r="39" spans="1:29" x14ac:dyDescent="0.25">
      <c r="A39" s="99" t="s">
        <v>187</v>
      </c>
      <c r="B39" s="81">
        <v>99.776951672862452</v>
      </c>
      <c r="C39" s="81">
        <v>99.77711738484399</v>
      </c>
      <c r="D39" s="81">
        <v>99.776785714285708</v>
      </c>
      <c r="E39" s="81"/>
      <c r="F39" s="81">
        <v>99.318181818181813</v>
      </c>
      <c r="G39" s="81">
        <v>99.086757990867582</v>
      </c>
      <c r="H39" s="81">
        <v>99.547511312217196</v>
      </c>
      <c r="I39" s="81"/>
      <c r="J39" s="81">
        <v>99.791666666666671</v>
      </c>
      <c r="K39" s="81">
        <v>100</v>
      </c>
      <c r="L39" s="81">
        <v>99.567099567099575</v>
      </c>
      <c r="M39" s="81"/>
      <c r="N39" s="81">
        <v>99.792099792099805</v>
      </c>
      <c r="O39" s="81">
        <v>100</v>
      </c>
      <c r="P39" s="81">
        <v>99.576271186440678</v>
      </c>
      <c r="Q39" s="81"/>
      <c r="R39" s="81">
        <v>99.766355140186917</v>
      </c>
      <c r="S39" s="81">
        <v>99.553571428571431</v>
      </c>
      <c r="T39" s="81">
        <v>100</v>
      </c>
      <c r="U39" s="81"/>
      <c r="V39" s="81">
        <v>100</v>
      </c>
      <c r="W39" s="81">
        <v>100</v>
      </c>
      <c r="X39" s="81">
        <v>100</v>
      </c>
      <c r="Y39" s="81"/>
      <c r="Z39" s="81">
        <v>100</v>
      </c>
      <c r="AA39" s="81">
        <v>100</v>
      </c>
      <c r="AB39" s="81">
        <v>100</v>
      </c>
      <c r="AC39" s="121"/>
    </row>
    <row r="40" spans="1:29" ht="15.75" thickBot="1" x14ac:dyDescent="0.3">
      <c r="A40" s="102" t="s">
        <v>188</v>
      </c>
      <c r="B40" s="136" t="s">
        <v>191</v>
      </c>
      <c r="C40" s="136" t="s">
        <v>191</v>
      </c>
      <c r="D40" s="136" t="s">
        <v>191</v>
      </c>
      <c r="E40" s="136"/>
      <c r="F40" s="136" t="s">
        <v>191</v>
      </c>
      <c r="G40" s="136" t="s">
        <v>191</v>
      </c>
      <c r="H40" s="136" t="s">
        <v>191</v>
      </c>
      <c r="I40" s="136"/>
      <c r="J40" s="136" t="s">
        <v>191</v>
      </c>
      <c r="K40" s="136" t="s">
        <v>191</v>
      </c>
      <c r="L40" s="136" t="s">
        <v>191</v>
      </c>
      <c r="M40" s="136"/>
      <c r="N40" s="136" t="s">
        <v>191</v>
      </c>
      <c r="O40" s="136" t="s">
        <v>191</v>
      </c>
      <c r="P40" s="136" t="s">
        <v>191</v>
      </c>
      <c r="Q40" s="136"/>
      <c r="R40" s="136" t="s">
        <v>191</v>
      </c>
      <c r="S40" s="136" t="s">
        <v>191</v>
      </c>
      <c r="T40" s="136" t="s">
        <v>191</v>
      </c>
      <c r="U40" s="136"/>
      <c r="V40" s="136" t="s">
        <v>191</v>
      </c>
      <c r="W40" s="136" t="s">
        <v>191</v>
      </c>
      <c r="X40" s="136" t="s">
        <v>191</v>
      </c>
      <c r="Y40" s="136"/>
      <c r="Z40" s="136" t="s">
        <v>191</v>
      </c>
      <c r="AA40" s="136" t="s">
        <v>191</v>
      </c>
      <c r="AB40" s="136" t="s">
        <v>191</v>
      </c>
      <c r="AC40" s="121"/>
    </row>
    <row r="41" spans="1:29" x14ac:dyDescent="0.25">
      <c r="A41" s="218" t="s">
        <v>165</v>
      </c>
      <c r="B41" s="218"/>
      <c r="C41" s="218"/>
      <c r="D41" s="218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218"/>
      <c r="Y41" s="218"/>
      <c r="Z41" s="218"/>
      <c r="AA41" s="218"/>
      <c r="AB41" s="218"/>
      <c r="AC41" s="120"/>
    </row>
    <row r="42" spans="1:29" x14ac:dyDescent="0.25">
      <c r="AC42" s="121"/>
    </row>
    <row r="43" spans="1:29" x14ac:dyDescent="0.25">
      <c r="AC43" s="121"/>
    </row>
    <row r="44" spans="1:29" x14ac:dyDescent="0.25">
      <c r="AC44" s="121"/>
    </row>
  </sheetData>
  <mergeCells count="13">
    <mergeCell ref="A41:AB41"/>
    <mergeCell ref="A1:AB1"/>
    <mergeCell ref="A2:AB2"/>
    <mergeCell ref="A3:AB3"/>
    <mergeCell ref="A4:AB4"/>
    <mergeCell ref="A5:A6"/>
    <mergeCell ref="B5:D5"/>
    <mergeCell ref="F5:H5"/>
    <mergeCell ref="J5:L5"/>
    <mergeCell ref="N5:P5"/>
    <mergeCell ref="R5:T5"/>
    <mergeCell ref="V5:X5"/>
    <mergeCell ref="Z5:AB5"/>
  </mergeCells>
  <hyperlinks>
    <hyperlink ref="AC2" location="Contenido!A1" display="Contenido" xr:uid="{F4147602-E82F-4A5D-9D0D-7692031C2232}"/>
  </hyperlinks>
  <pageMargins left="0.7" right="0.7" top="0.75" bottom="0.75" header="0.3" footer="0.3"/>
  <pageSetup scale="5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557B5-34B5-4AAD-B32F-9FDFD341910F}">
  <sheetPr>
    <tabColor rgb="FFF2DAB1"/>
    <pageSetUpPr fitToPage="1"/>
  </sheetPr>
  <dimension ref="A1:AC44"/>
  <sheetViews>
    <sheetView showGridLines="0" zoomScaleNormal="100" workbookViewId="0">
      <pane xSplit="1" ySplit="6" topLeftCell="C7" activePane="bottomRight" state="frozen"/>
      <selection pane="topRight" activeCell="B1" sqref="B1"/>
      <selection pane="bottomLeft" activeCell="A7" sqref="A7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140625" customWidth="1"/>
    <col min="6" max="8" width="8.28515625" customWidth="1"/>
    <col min="9" max="9" width="1" customWidth="1"/>
    <col min="10" max="12" width="8.28515625" customWidth="1"/>
    <col min="13" max="13" width="1.5703125" customWidth="1"/>
    <col min="14" max="16" width="8.28515625" customWidth="1"/>
    <col min="17" max="17" width="1.28515625" customWidth="1"/>
    <col min="18" max="20" width="8.28515625" customWidth="1"/>
    <col min="21" max="21" width="1" customWidth="1"/>
    <col min="22" max="24" width="8.28515625" customWidth="1"/>
    <col min="25" max="25" width="1.28515625" customWidth="1"/>
    <col min="26" max="28" width="8.28515625" customWidth="1"/>
    <col min="29" max="29" width="14" style="119" customWidth="1"/>
  </cols>
  <sheetData>
    <row r="1" spans="1:29" x14ac:dyDescent="0.25">
      <c r="A1" s="223" t="s">
        <v>192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</row>
    <row r="2" spans="1:29" x14ac:dyDescent="0.25">
      <c r="A2" s="224" t="s">
        <v>193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114" t="s">
        <v>0</v>
      </c>
    </row>
    <row r="3" spans="1:29" x14ac:dyDescent="0.25">
      <c r="A3" s="223" t="s">
        <v>181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</row>
    <row r="4" spans="1:29" x14ac:dyDescent="0.25">
      <c r="A4" s="224" t="s">
        <v>182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</row>
    <row r="5" spans="1:29" x14ac:dyDescent="0.25">
      <c r="A5" s="225" t="s">
        <v>183</v>
      </c>
      <c r="B5" s="226" t="s">
        <v>130</v>
      </c>
      <c r="C5" s="226"/>
      <c r="D5" s="226"/>
      <c r="E5" s="82"/>
      <c r="F5" s="226" t="s">
        <v>132</v>
      </c>
      <c r="G5" s="226"/>
      <c r="H5" s="226"/>
      <c r="I5" s="82"/>
      <c r="J5" s="226" t="s">
        <v>133</v>
      </c>
      <c r="K5" s="226"/>
      <c r="L5" s="226"/>
      <c r="M5" s="82"/>
      <c r="N5" s="226" t="s">
        <v>134</v>
      </c>
      <c r="O5" s="226"/>
      <c r="P5" s="226"/>
      <c r="Q5" s="82"/>
      <c r="R5" s="226" t="s">
        <v>136</v>
      </c>
      <c r="S5" s="226"/>
      <c r="T5" s="226"/>
      <c r="U5" s="82"/>
      <c r="V5" s="226" t="s">
        <v>137</v>
      </c>
      <c r="W5" s="226"/>
      <c r="X5" s="226"/>
      <c r="Y5" s="82"/>
      <c r="Z5" s="226" t="s">
        <v>138</v>
      </c>
      <c r="AA5" s="226"/>
      <c r="AB5" s="226"/>
      <c r="AC5" s="120"/>
    </row>
    <row r="6" spans="1:29" x14ac:dyDescent="0.25">
      <c r="A6" s="225"/>
      <c r="B6" s="83" t="s">
        <v>130</v>
      </c>
      <c r="C6" s="83" t="s">
        <v>184</v>
      </c>
      <c r="D6" s="83" t="s">
        <v>185</v>
      </c>
      <c r="E6" s="82"/>
      <c r="F6" s="83" t="s">
        <v>130</v>
      </c>
      <c r="G6" s="83" t="s">
        <v>184</v>
      </c>
      <c r="H6" s="83" t="s">
        <v>185</v>
      </c>
      <c r="I6" s="82"/>
      <c r="J6" s="83" t="s">
        <v>130</v>
      </c>
      <c r="K6" s="83" t="s">
        <v>184</v>
      </c>
      <c r="L6" s="83" t="s">
        <v>185</v>
      </c>
      <c r="M6" s="82"/>
      <c r="N6" s="83" t="s">
        <v>130</v>
      </c>
      <c r="O6" s="83" t="s">
        <v>184</v>
      </c>
      <c r="P6" s="83" t="s">
        <v>185</v>
      </c>
      <c r="Q6" s="82"/>
      <c r="R6" s="83" t="s">
        <v>130</v>
      </c>
      <c r="S6" s="83" t="s">
        <v>184</v>
      </c>
      <c r="T6" s="83" t="s">
        <v>185</v>
      </c>
      <c r="U6" s="82"/>
      <c r="V6" s="83" t="s">
        <v>130</v>
      </c>
      <c r="W6" s="83" t="s">
        <v>184</v>
      </c>
      <c r="X6" s="83" t="s">
        <v>185</v>
      </c>
      <c r="Y6" s="82"/>
      <c r="Z6" s="83" t="s">
        <v>130</v>
      </c>
      <c r="AA6" s="83" t="s">
        <v>184</v>
      </c>
      <c r="AB6" s="83" t="s">
        <v>185</v>
      </c>
    </row>
    <row r="7" spans="1:29" ht="5.45" customHeight="1" x14ac:dyDescent="0.25"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120"/>
    </row>
    <row r="8" spans="1:29" x14ac:dyDescent="0.25">
      <c r="A8" s="22" t="s">
        <v>147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</row>
    <row r="9" spans="1:29" x14ac:dyDescent="0.25">
      <c r="A9" s="100" t="s">
        <v>148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120"/>
    </row>
    <row r="10" spans="1:29" s="2" customFormat="1" x14ac:dyDescent="0.25">
      <c r="A10" s="23" t="s">
        <v>130</v>
      </c>
      <c r="B10" s="78">
        <f>SUM(B11:B13)</f>
        <v>20664</v>
      </c>
      <c r="C10" s="78">
        <f t="shared" ref="C10:AB10" si="0">SUM(C11:C13)</f>
        <v>11684</v>
      </c>
      <c r="D10" s="78">
        <f t="shared" si="0"/>
        <v>8980</v>
      </c>
      <c r="E10" s="78"/>
      <c r="F10" s="78">
        <f t="shared" si="0"/>
        <v>7288</v>
      </c>
      <c r="G10" s="78">
        <f t="shared" si="0"/>
        <v>4102</v>
      </c>
      <c r="H10" s="78">
        <f t="shared" si="0"/>
        <v>3186</v>
      </c>
      <c r="I10" s="78"/>
      <c r="J10" s="78">
        <f t="shared" si="0"/>
        <v>3800</v>
      </c>
      <c r="K10" s="78">
        <f t="shared" si="0"/>
        <v>2144</v>
      </c>
      <c r="L10" s="78">
        <f t="shared" si="0"/>
        <v>1656</v>
      </c>
      <c r="M10" s="78"/>
      <c r="N10" s="78">
        <f t="shared" si="0"/>
        <v>3174</v>
      </c>
      <c r="O10" s="78">
        <f t="shared" si="0"/>
        <v>1815</v>
      </c>
      <c r="P10" s="78">
        <f t="shared" si="0"/>
        <v>1359</v>
      </c>
      <c r="Q10" s="78"/>
      <c r="R10" s="78">
        <f t="shared" si="0"/>
        <v>2973</v>
      </c>
      <c r="S10" s="78">
        <f t="shared" si="0"/>
        <v>1686</v>
      </c>
      <c r="T10" s="78">
        <f t="shared" si="0"/>
        <v>1287</v>
      </c>
      <c r="U10" s="78"/>
      <c r="V10" s="78">
        <f t="shared" si="0"/>
        <v>2469</v>
      </c>
      <c r="W10" s="78">
        <f t="shared" si="0"/>
        <v>1372</v>
      </c>
      <c r="X10" s="78">
        <f t="shared" si="0"/>
        <v>1097</v>
      </c>
      <c r="Y10" s="78"/>
      <c r="Z10" s="78">
        <f t="shared" si="0"/>
        <v>960</v>
      </c>
      <c r="AA10" s="78">
        <f t="shared" si="0"/>
        <v>565</v>
      </c>
      <c r="AB10" s="78">
        <f t="shared" si="0"/>
        <v>395</v>
      </c>
      <c r="AC10" s="120"/>
    </row>
    <row r="11" spans="1:29" x14ac:dyDescent="0.25">
      <c r="A11" s="99" t="s">
        <v>186</v>
      </c>
      <c r="B11" s="79">
        <f>+F11+J11+N11+R11+V11+Z11</f>
        <v>20481</v>
      </c>
      <c r="C11" s="79">
        <f t="shared" ref="C11:D21" si="1">+G11+K11+O11+S11+W11+AA11</f>
        <v>11580</v>
      </c>
      <c r="D11" s="79">
        <f t="shared" si="1"/>
        <v>8901</v>
      </c>
      <c r="E11" s="79"/>
      <c r="F11" s="79">
        <v>7235</v>
      </c>
      <c r="G11" s="79">
        <v>4072</v>
      </c>
      <c r="H11" s="79">
        <v>3163</v>
      </c>
      <c r="I11" s="79"/>
      <c r="J11" s="79">
        <v>3774</v>
      </c>
      <c r="K11" s="79">
        <v>2134</v>
      </c>
      <c r="L11" s="79">
        <v>1640</v>
      </c>
      <c r="M11" s="79"/>
      <c r="N11" s="79">
        <v>3145</v>
      </c>
      <c r="O11" s="79">
        <v>1797</v>
      </c>
      <c r="P11" s="79">
        <v>1348</v>
      </c>
      <c r="Q11" s="79"/>
      <c r="R11" s="79">
        <v>2946</v>
      </c>
      <c r="S11" s="79">
        <v>1668</v>
      </c>
      <c r="T11" s="79">
        <v>1278</v>
      </c>
      <c r="U11" s="79"/>
      <c r="V11" s="79">
        <v>2435</v>
      </c>
      <c r="W11" s="79">
        <v>1350</v>
      </c>
      <c r="X11" s="79">
        <v>1085</v>
      </c>
      <c r="Y11" s="79"/>
      <c r="Z11" s="79">
        <v>946</v>
      </c>
      <c r="AA11" s="79">
        <v>559</v>
      </c>
      <c r="AB11" s="79">
        <v>387</v>
      </c>
    </row>
    <row r="12" spans="1:29" x14ac:dyDescent="0.25">
      <c r="A12" s="99" t="s">
        <v>187</v>
      </c>
      <c r="B12" s="79">
        <f t="shared" ref="B12:B21" si="2">+F12+J12+N12+R12+V12+Z12</f>
        <v>148</v>
      </c>
      <c r="C12" s="79">
        <f t="shared" si="1"/>
        <v>80</v>
      </c>
      <c r="D12" s="79">
        <f t="shared" si="1"/>
        <v>68</v>
      </c>
      <c r="E12" s="79"/>
      <c r="F12" s="79">
        <v>44</v>
      </c>
      <c r="G12" s="79">
        <v>25</v>
      </c>
      <c r="H12" s="79">
        <v>19</v>
      </c>
      <c r="I12" s="79"/>
      <c r="J12" s="79">
        <v>22</v>
      </c>
      <c r="K12" s="79">
        <v>7</v>
      </c>
      <c r="L12" s="79">
        <v>15</v>
      </c>
      <c r="M12" s="79"/>
      <c r="N12" s="79">
        <v>25</v>
      </c>
      <c r="O12" s="79">
        <v>15</v>
      </c>
      <c r="P12" s="79">
        <v>10</v>
      </c>
      <c r="Q12" s="79"/>
      <c r="R12" s="79">
        <v>19</v>
      </c>
      <c r="S12" s="79">
        <v>11</v>
      </c>
      <c r="T12" s="79">
        <v>8</v>
      </c>
      <c r="U12" s="79"/>
      <c r="V12" s="79">
        <v>25</v>
      </c>
      <c r="W12" s="79">
        <v>16</v>
      </c>
      <c r="X12" s="79">
        <v>9</v>
      </c>
      <c r="Y12" s="79"/>
      <c r="Z12" s="79">
        <v>13</v>
      </c>
      <c r="AA12" s="79">
        <v>6</v>
      </c>
      <c r="AB12" s="79">
        <v>7</v>
      </c>
    </row>
    <row r="13" spans="1:29" x14ac:dyDescent="0.25">
      <c r="A13" s="99" t="s">
        <v>188</v>
      </c>
      <c r="B13" s="79">
        <f t="shared" si="2"/>
        <v>35</v>
      </c>
      <c r="C13" s="79">
        <f>+G13+K13+O13+S13+W13</f>
        <v>24</v>
      </c>
      <c r="D13" s="79">
        <f t="shared" si="1"/>
        <v>11</v>
      </c>
      <c r="E13" s="79"/>
      <c r="F13" s="79">
        <v>9</v>
      </c>
      <c r="G13" s="79">
        <v>5</v>
      </c>
      <c r="H13" s="79">
        <v>4</v>
      </c>
      <c r="I13" s="79"/>
      <c r="J13" s="79">
        <v>4</v>
      </c>
      <c r="K13" s="79">
        <v>3</v>
      </c>
      <c r="L13" s="79">
        <v>1</v>
      </c>
      <c r="M13" s="79"/>
      <c r="N13" s="79">
        <v>4</v>
      </c>
      <c r="O13" s="79">
        <v>3</v>
      </c>
      <c r="P13" s="79">
        <v>1</v>
      </c>
      <c r="Q13" s="79"/>
      <c r="R13" s="79">
        <v>8</v>
      </c>
      <c r="S13" s="79">
        <v>7</v>
      </c>
      <c r="T13" s="79">
        <v>1</v>
      </c>
      <c r="U13" s="79"/>
      <c r="V13" s="79">
        <v>9</v>
      </c>
      <c r="W13" s="79">
        <v>6</v>
      </c>
      <c r="X13" s="79">
        <v>3</v>
      </c>
      <c r="Y13" s="79"/>
      <c r="Z13" s="79">
        <v>1</v>
      </c>
      <c r="AA13" s="79" t="s">
        <v>191</v>
      </c>
      <c r="AB13" s="79">
        <v>1</v>
      </c>
      <c r="AC13" s="121"/>
    </row>
    <row r="14" spans="1:29" x14ac:dyDescent="0.25">
      <c r="A14" s="23" t="s">
        <v>189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120"/>
    </row>
    <row r="15" spans="1:29" x14ac:dyDescent="0.25">
      <c r="A15" s="98" t="s">
        <v>130</v>
      </c>
      <c r="B15" s="78">
        <f>SUM(B16:B18)</f>
        <v>12406</v>
      </c>
      <c r="C15" s="78">
        <f t="shared" ref="C15:AB15" si="3">SUM(C16:C18)</f>
        <v>6832</v>
      </c>
      <c r="D15" s="78">
        <f t="shared" si="3"/>
        <v>5574</v>
      </c>
      <c r="E15" s="78"/>
      <c r="F15" s="78">
        <f t="shared" si="3"/>
        <v>4423</v>
      </c>
      <c r="G15" s="78">
        <f t="shared" si="3"/>
        <v>2414</v>
      </c>
      <c r="H15" s="78">
        <f t="shared" si="3"/>
        <v>2009</v>
      </c>
      <c r="I15" s="78"/>
      <c r="J15" s="78">
        <f t="shared" si="3"/>
        <v>2162</v>
      </c>
      <c r="K15" s="78">
        <f t="shared" si="3"/>
        <v>1184</v>
      </c>
      <c r="L15" s="78">
        <f t="shared" si="3"/>
        <v>978</v>
      </c>
      <c r="M15" s="78"/>
      <c r="N15" s="78">
        <f t="shared" si="3"/>
        <v>1908</v>
      </c>
      <c r="O15" s="78">
        <f t="shared" si="3"/>
        <v>1071</v>
      </c>
      <c r="P15" s="78">
        <f t="shared" si="3"/>
        <v>837</v>
      </c>
      <c r="Q15" s="78"/>
      <c r="R15" s="78">
        <f t="shared" si="3"/>
        <v>1791</v>
      </c>
      <c r="S15" s="78">
        <f t="shared" si="3"/>
        <v>997</v>
      </c>
      <c r="T15" s="78">
        <f t="shared" si="3"/>
        <v>794</v>
      </c>
      <c r="U15" s="78"/>
      <c r="V15" s="78">
        <f t="shared" si="3"/>
        <v>1594</v>
      </c>
      <c r="W15" s="78">
        <f t="shared" si="3"/>
        <v>852</v>
      </c>
      <c r="X15" s="78">
        <f t="shared" si="3"/>
        <v>742</v>
      </c>
      <c r="Y15" s="78"/>
      <c r="Z15" s="78">
        <f t="shared" si="3"/>
        <v>528</v>
      </c>
      <c r="AA15" s="78">
        <f t="shared" si="3"/>
        <v>314</v>
      </c>
      <c r="AB15" s="78">
        <f t="shared" si="3"/>
        <v>214</v>
      </c>
      <c r="AC15" s="121"/>
    </row>
    <row r="16" spans="1:29" x14ac:dyDescent="0.25">
      <c r="A16" s="99" t="s">
        <v>186</v>
      </c>
      <c r="B16" s="79">
        <f t="shared" si="2"/>
        <v>12229</v>
      </c>
      <c r="C16" s="79">
        <f t="shared" si="1"/>
        <v>6731</v>
      </c>
      <c r="D16" s="79">
        <f t="shared" si="1"/>
        <v>5498</v>
      </c>
      <c r="E16" s="79"/>
      <c r="F16" s="79">
        <v>4373</v>
      </c>
      <c r="G16" s="79">
        <v>2386</v>
      </c>
      <c r="H16" s="79">
        <v>1987</v>
      </c>
      <c r="I16" s="79"/>
      <c r="J16" s="79">
        <v>2137</v>
      </c>
      <c r="K16" s="79">
        <v>1174</v>
      </c>
      <c r="L16" s="79">
        <v>963</v>
      </c>
      <c r="M16" s="79"/>
      <c r="N16" s="79">
        <v>1880</v>
      </c>
      <c r="O16" s="79">
        <v>1053</v>
      </c>
      <c r="P16" s="79">
        <v>827</v>
      </c>
      <c r="Q16" s="79"/>
      <c r="R16" s="79">
        <v>1765</v>
      </c>
      <c r="S16" s="79">
        <v>980</v>
      </c>
      <c r="T16" s="79">
        <v>785</v>
      </c>
      <c r="U16" s="79"/>
      <c r="V16" s="79">
        <v>1560</v>
      </c>
      <c r="W16" s="79">
        <v>830</v>
      </c>
      <c r="X16" s="79">
        <v>730</v>
      </c>
      <c r="Y16" s="79"/>
      <c r="Z16" s="79">
        <v>514</v>
      </c>
      <c r="AA16" s="79">
        <v>308</v>
      </c>
      <c r="AB16" s="79">
        <v>206</v>
      </c>
      <c r="AC16" s="121"/>
    </row>
    <row r="17" spans="1:29" x14ac:dyDescent="0.25">
      <c r="A17" s="99" t="s">
        <v>187</v>
      </c>
      <c r="B17" s="79">
        <f t="shared" si="2"/>
        <v>142</v>
      </c>
      <c r="C17" s="79">
        <f t="shared" si="1"/>
        <v>77</v>
      </c>
      <c r="D17" s="79">
        <f t="shared" si="1"/>
        <v>65</v>
      </c>
      <c r="E17" s="79"/>
      <c r="F17" s="79">
        <v>41</v>
      </c>
      <c r="G17" s="79">
        <v>23</v>
      </c>
      <c r="H17" s="79">
        <v>18</v>
      </c>
      <c r="I17" s="79"/>
      <c r="J17" s="79">
        <v>21</v>
      </c>
      <c r="K17" s="79">
        <v>7</v>
      </c>
      <c r="L17" s="79">
        <v>14</v>
      </c>
      <c r="M17" s="79"/>
      <c r="N17" s="79">
        <v>24</v>
      </c>
      <c r="O17" s="79">
        <v>15</v>
      </c>
      <c r="P17" s="79">
        <v>9</v>
      </c>
      <c r="Q17" s="79"/>
      <c r="R17" s="79">
        <v>18</v>
      </c>
      <c r="S17" s="79">
        <v>10</v>
      </c>
      <c r="T17" s="79">
        <v>8</v>
      </c>
      <c r="U17" s="79"/>
      <c r="V17" s="79">
        <v>25</v>
      </c>
      <c r="W17" s="79">
        <v>16</v>
      </c>
      <c r="X17" s="79">
        <v>9</v>
      </c>
      <c r="Y17" s="79"/>
      <c r="Z17" s="79">
        <v>13</v>
      </c>
      <c r="AA17" s="79">
        <v>6</v>
      </c>
      <c r="AB17" s="79">
        <v>7</v>
      </c>
      <c r="AC17" s="121"/>
    </row>
    <row r="18" spans="1:29" x14ac:dyDescent="0.25">
      <c r="A18" s="99" t="s">
        <v>188</v>
      </c>
      <c r="B18" s="79">
        <f t="shared" si="2"/>
        <v>35</v>
      </c>
      <c r="C18" s="79">
        <f>+G18+K18+O18+S18+W18</f>
        <v>24</v>
      </c>
      <c r="D18" s="79">
        <f t="shared" si="1"/>
        <v>11</v>
      </c>
      <c r="E18" s="79"/>
      <c r="F18" s="79">
        <v>9</v>
      </c>
      <c r="G18" s="79">
        <v>5</v>
      </c>
      <c r="H18" s="79">
        <v>4</v>
      </c>
      <c r="I18" s="79"/>
      <c r="J18" s="79">
        <v>4</v>
      </c>
      <c r="K18" s="79">
        <v>3</v>
      </c>
      <c r="L18" s="79">
        <v>1</v>
      </c>
      <c r="M18" s="79"/>
      <c r="N18" s="79">
        <v>4</v>
      </c>
      <c r="O18" s="79">
        <v>3</v>
      </c>
      <c r="P18" s="79">
        <v>1</v>
      </c>
      <c r="Q18" s="79"/>
      <c r="R18" s="79">
        <v>8</v>
      </c>
      <c r="S18" s="79">
        <v>7</v>
      </c>
      <c r="T18" s="79">
        <v>1</v>
      </c>
      <c r="U18" s="79"/>
      <c r="V18" s="79">
        <v>9</v>
      </c>
      <c r="W18" s="79">
        <v>6</v>
      </c>
      <c r="X18" s="79">
        <v>3</v>
      </c>
      <c r="Y18" s="79"/>
      <c r="Z18" s="79">
        <v>1</v>
      </c>
      <c r="AA18" s="79" t="s">
        <v>191</v>
      </c>
      <c r="AB18" s="79">
        <v>1</v>
      </c>
      <c r="AC18" s="121"/>
    </row>
    <row r="19" spans="1:29" x14ac:dyDescent="0.25">
      <c r="A19" s="23" t="s">
        <v>190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121"/>
    </row>
    <row r="20" spans="1:29" x14ac:dyDescent="0.25">
      <c r="A20" s="101" t="s">
        <v>130</v>
      </c>
      <c r="B20" s="78">
        <f>SUM(B21:B23)</f>
        <v>8258</v>
      </c>
      <c r="C20" s="78">
        <f t="shared" ref="C20:AB20" si="4">SUM(C21:C23)</f>
        <v>4852</v>
      </c>
      <c r="D20" s="78">
        <f t="shared" si="4"/>
        <v>3406</v>
      </c>
      <c r="E20" s="78"/>
      <c r="F20" s="78">
        <f t="shared" si="4"/>
        <v>2865</v>
      </c>
      <c r="G20" s="78">
        <f t="shared" si="4"/>
        <v>1688</v>
      </c>
      <c r="H20" s="78">
        <f t="shared" si="4"/>
        <v>1177</v>
      </c>
      <c r="I20" s="78"/>
      <c r="J20" s="78">
        <f t="shared" si="4"/>
        <v>1638</v>
      </c>
      <c r="K20" s="78">
        <f t="shared" si="4"/>
        <v>960</v>
      </c>
      <c r="L20" s="78">
        <f t="shared" si="4"/>
        <v>678</v>
      </c>
      <c r="M20" s="78"/>
      <c r="N20" s="78">
        <f t="shared" si="4"/>
        <v>1266</v>
      </c>
      <c r="O20" s="78">
        <f t="shared" si="4"/>
        <v>744</v>
      </c>
      <c r="P20" s="78">
        <f t="shared" si="4"/>
        <v>522</v>
      </c>
      <c r="Q20" s="78"/>
      <c r="R20" s="78">
        <f t="shared" si="4"/>
        <v>1182</v>
      </c>
      <c r="S20" s="78">
        <f t="shared" si="4"/>
        <v>689</v>
      </c>
      <c r="T20" s="78">
        <f t="shared" si="4"/>
        <v>493</v>
      </c>
      <c r="U20" s="78"/>
      <c r="V20" s="78">
        <f t="shared" si="4"/>
        <v>875</v>
      </c>
      <c r="W20" s="78">
        <f t="shared" si="4"/>
        <v>520</v>
      </c>
      <c r="X20" s="78">
        <f t="shared" si="4"/>
        <v>355</v>
      </c>
      <c r="Y20" s="78"/>
      <c r="Z20" s="78">
        <f t="shared" si="4"/>
        <v>432</v>
      </c>
      <c r="AA20" s="78">
        <f t="shared" si="4"/>
        <v>251</v>
      </c>
      <c r="AB20" s="78">
        <f t="shared" si="4"/>
        <v>181</v>
      </c>
      <c r="AC20" s="121"/>
    </row>
    <row r="21" spans="1:29" x14ac:dyDescent="0.25">
      <c r="A21" s="99" t="s">
        <v>186</v>
      </c>
      <c r="B21" s="79">
        <f t="shared" si="2"/>
        <v>8252</v>
      </c>
      <c r="C21" s="79">
        <f t="shared" si="1"/>
        <v>4849</v>
      </c>
      <c r="D21" s="79">
        <f t="shared" si="1"/>
        <v>3403</v>
      </c>
      <c r="E21" s="79"/>
      <c r="F21" s="79">
        <v>2862</v>
      </c>
      <c r="G21" s="79">
        <v>1686</v>
      </c>
      <c r="H21" s="79">
        <v>1176</v>
      </c>
      <c r="I21" s="79"/>
      <c r="J21" s="79">
        <v>1637</v>
      </c>
      <c r="K21" s="79">
        <v>960</v>
      </c>
      <c r="L21" s="79">
        <v>677</v>
      </c>
      <c r="M21" s="79"/>
      <c r="N21" s="79">
        <v>1265</v>
      </c>
      <c r="O21" s="79">
        <v>744</v>
      </c>
      <c r="P21" s="79">
        <v>521</v>
      </c>
      <c r="Q21" s="79"/>
      <c r="R21" s="79">
        <v>1181</v>
      </c>
      <c r="S21" s="79">
        <v>688</v>
      </c>
      <c r="T21" s="79">
        <v>493</v>
      </c>
      <c r="U21" s="79"/>
      <c r="V21" s="79">
        <v>875</v>
      </c>
      <c r="W21" s="79">
        <v>520</v>
      </c>
      <c r="X21" s="79">
        <v>355</v>
      </c>
      <c r="Y21" s="79"/>
      <c r="Z21" s="79">
        <v>432</v>
      </c>
      <c r="AA21" s="79">
        <v>251</v>
      </c>
      <c r="AB21" s="79">
        <v>181</v>
      </c>
      <c r="AC21" s="121"/>
    </row>
    <row r="22" spans="1:29" x14ac:dyDescent="0.25">
      <c r="A22" s="99" t="s">
        <v>187</v>
      </c>
      <c r="B22" s="79">
        <f>+F22+J22+N22+R22</f>
        <v>6</v>
      </c>
      <c r="C22" s="79">
        <f>+G22+S22</f>
        <v>3</v>
      </c>
      <c r="D22" s="79">
        <f>+H22+L22+P22</f>
        <v>3</v>
      </c>
      <c r="E22" s="79"/>
      <c r="F22" s="79">
        <v>3</v>
      </c>
      <c r="G22" s="79">
        <v>2</v>
      </c>
      <c r="H22" s="79">
        <v>1</v>
      </c>
      <c r="I22" s="79"/>
      <c r="J22" s="79">
        <v>1</v>
      </c>
      <c r="K22" s="79" t="s">
        <v>191</v>
      </c>
      <c r="L22" s="79">
        <v>1</v>
      </c>
      <c r="M22" s="79"/>
      <c r="N22" s="79">
        <v>1</v>
      </c>
      <c r="O22" s="79" t="s">
        <v>191</v>
      </c>
      <c r="P22" s="79">
        <v>1</v>
      </c>
      <c r="Q22" s="79"/>
      <c r="R22" s="79">
        <v>1</v>
      </c>
      <c r="S22" s="79">
        <v>1</v>
      </c>
      <c r="T22" s="79" t="s">
        <v>191</v>
      </c>
      <c r="U22" s="79"/>
      <c r="V22" s="79" t="s">
        <v>191</v>
      </c>
      <c r="W22" s="79" t="s">
        <v>191</v>
      </c>
      <c r="X22" s="79" t="s">
        <v>191</v>
      </c>
      <c r="Y22" s="79"/>
      <c r="Z22" s="79" t="s">
        <v>191</v>
      </c>
      <c r="AA22" s="79" t="s">
        <v>191</v>
      </c>
      <c r="AB22" s="79" t="s">
        <v>191</v>
      </c>
      <c r="AC22" s="121"/>
    </row>
    <row r="23" spans="1:29" x14ac:dyDescent="0.25">
      <c r="A23" s="99" t="s">
        <v>188</v>
      </c>
      <c r="B23" s="79" t="s">
        <v>191</v>
      </c>
      <c r="C23" s="79" t="s">
        <v>191</v>
      </c>
      <c r="D23" s="79" t="s">
        <v>191</v>
      </c>
      <c r="E23" s="79"/>
      <c r="F23" s="79" t="s">
        <v>191</v>
      </c>
      <c r="G23" s="79" t="s">
        <v>191</v>
      </c>
      <c r="H23" s="79" t="s">
        <v>191</v>
      </c>
      <c r="I23" s="79"/>
      <c r="J23" s="79" t="s">
        <v>191</v>
      </c>
      <c r="K23" s="79" t="s">
        <v>191</v>
      </c>
      <c r="L23" s="79" t="s">
        <v>191</v>
      </c>
      <c r="M23" s="79"/>
      <c r="N23" s="79" t="s">
        <v>191</v>
      </c>
      <c r="O23" s="79" t="s">
        <v>191</v>
      </c>
      <c r="P23" s="79" t="s">
        <v>191</v>
      </c>
      <c r="Q23" s="79"/>
      <c r="R23" s="79" t="s">
        <v>191</v>
      </c>
      <c r="S23" s="79" t="s">
        <v>191</v>
      </c>
      <c r="T23" s="79" t="s">
        <v>191</v>
      </c>
      <c r="U23" s="79"/>
      <c r="V23" s="79" t="s">
        <v>191</v>
      </c>
      <c r="W23" s="79" t="s">
        <v>191</v>
      </c>
      <c r="X23" s="79" t="s">
        <v>191</v>
      </c>
      <c r="Y23" s="79"/>
      <c r="Z23" s="79" t="s">
        <v>191</v>
      </c>
      <c r="AA23" s="79" t="s">
        <v>191</v>
      </c>
      <c r="AB23" s="79" t="s">
        <v>191</v>
      </c>
      <c r="AC23" s="120"/>
    </row>
    <row r="24" spans="1:29" x14ac:dyDescent="0.25"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121"/>
    </row>
    <row r="25" spans="1:29" x14ac:dyDescent="0.25">
      <c r="A25" s="22" t="s">
        <v>153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121"/>
    </row>
    <row r="26" spans="1:29" x14ac:dyDescent="0.25">
      <c r="A26" s="100" t="s">
        <v>148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121"/>
    </row>
    <row r="27" spans="1:29" x14ac:dyDescent="0.25">
      <c r="A27" s="23" t="s">
        <v>130</v>
      </c>
      <c r="B27" s="80">
        <v>4.6875425335958694</v>
      </c>
      <c r="C27" s="80">
        <v>5.1669165218391111</v>
      </c>
      <c r="D27" s="80">
        <v>4.1826387886183785</v>
      </c>
      <c r="E27" s="80"/>
      <c r="F27" s="80">
        <v>9.8550411077455635</v>
      </c>
      <c r="G27" s="80">
        <v>10.719698949459049</v>
      </c>
      <c r="H27" s="80">
        <v>8.9278708737319956</v>
      </c>
      <c r="I27" s="80"/>
      <c r="J27" s="80">
        <v>5.4258584993217678</v>
      </c>
      <c r="K27" s="80">
        <v>5.9881577477376835</v>
      </c>
      <c r="L27" s="80">
        <v>4.8377201951447519</v>
      </c>
      <c r="M27" s="80"/>
      <c r="N27" s="80">
        <v>4.3112113227024533</v>
      </c>
      <c r="O27" s="80">
        <v>4.7966383889637676</v>
      </c>
      <c r="P27" s="80">
        <v>3.7978928541486177</v>
      </c>
      <c r="Q27" s="80"/>
      <c r="R27" s="80">
        <v>4.0884524939147653</v>
      </c>
      <c r="S27" s="80">
        <v>4.5348180424433151</v>
      </c>
      <c r="T27" s="80">
        <v>3.6214756035792677</v>
      </c>
      <c r="U27" s="80"/>
      <c r="V27" s="80">
        <v>3.5076503430933812</v>
      </c>
      <c r="W27" s="80">
        <v>3.8095238095238098</v>
      </c>
      <c r="X27" s="80">
        <v>3.1913655669983125</v>
      </c>
      <c r="Y27" s="80"/>
      <c r="Z27" s="80">
        <v>1.1983073908104802</v>
      </c>
      <c r="AA27" s="80">
        <v>1.3771083162718145</v>
      </c>
      <c r="AB27" s="80">
        <v>1.010617884098759</v>
      </c>
      <c r="AC27" s="121"/>
    </row>
    <row r="28" spans="1:29" x14ac:dyDescent="0.25">
      <c r="A28" s="99" t="s">
        <v>186</v>
      </c>
      <c r="B28" s="81">
        <v>5.1816263642849556</v>
      </c>
      <c r="C28" s="81">
        <v>5.7044896994059053</v>
      </c>
      <c r="D28" s="81">
        <v>4.6295718387217573</v>
      </c>
      <c r="E28" s="81"/>
      <c r="F28" s="81">
        <v>10.891819468280492</v>
      </c>
      <c r="G28" s="81">
        <v>11.812828174407473</v>
      </c>
      <c r="H28" s="81">
        <v>9.898294476607731</v>
      </c>
      <c r="I28" s="81"/>
      <c r="J28" s="81">
        <v>6.0499190458633239</v>
      </c>
      <c r="K28" s="81">
        <v>6.6860920512579494</v>
      </c>
      <c r="L28" s="81">
        <v>5.3834033613445378</v>
      </c>
      <c r="M28" s="81"/>
      <c r="N28" s="81">
        <v>4.7933304883253065</v>
      </c>
      <c r="O28" s="81">
        <v>5.3309205256756353</v>
      </c>
      <c r="P28" s="81">
        <v>4.2253079647682039</v>
      </c>
      <c r="Q28" s="81"/>
      <c r="R28" s="81">
        <v>4.5180584311019096</v>
      </c>
      <c r="S28" s="81">
        <v>4.999550400143872</v>
      </c>
      <c r="T28" s="81">
        <v>4.0135669869983044</v>
      </c>
      <c r="U28" s="81"/>
      <c r="V28" s="81">
        <v>3.8571202281007446</v>
      </c>
      <c r="W28" s="81">
        <v>4.1656381140459144</v>
      </c>
      <c r="X28" s="81">
        <v>3.5316711151617732</v>
      </c>
      <c r="Y28" s="81"/>
      <c r="Z28" s="81">
        <v>1.3046836211176698</v>
      </c>
      <c r="AA28" s="81">
        <v>1.5055211419337462</v>
      </c>
      <c r="AB28" s="81">
        <v>1.0939001639436938</v>
      </c>
      <c r="AC28" s="121"/>
    </row>
    <row r="29" spans="1:29" x14ac:dyDescent="0.25">
      <c r="A29" s="99" t="s">
        <v>187</v>
      </c>
      <c r="B29" s="81">
        <v>0.36313671606634607</v>
      </c>
      <c r="C29" s="81">
        <v>0.38358266206367475</v>
      </c>
      <c r="D29" s="81">
        <v>0.34170854271356782</v>
      </c>
      <c r="E29" s="81"/>
      <c r="F29" s="81">
        <v>0.65214169260412036</v>
      </c>
      <c r="G29" s="81">
        <v>0.73014018691588789</v>
      </c>
      <c r="H29" s="81">
        <v>0.57177249473367442</v>
      </c>
      <c r="I29" s="81"/>
      <c r="J29" s="81">
        <v>0.31972097078912948</v>
      </c>
      <c r="K29" s="81">
        <v>0.1984126984126984</v>
      </c>
      <c r="L29" s="81">
        <v>0.44736057262153295</v>
      </c>
      <c r="M29" s="81"/>
      <c r="N29" s="81">
        <v>0.34539928156949434</v>
      </c>
      <c r="O29" s="81">
        <v>0.40021344717182494</v>
      </c>
      <c r="P29" s="81">
        <v>0.28653295128939826</v>
      </c>
      <c r="Q29" s="81"/>
      <c r="R29" s="81">
        <v>0.28421839940164551</v>
      </c>
      <c r="S29" s="81">
        <v>0.32079323417906092</v>
      </c>
      <c r="T29" s="81">
        <v>0.24570024570024571</v>
      </c>
      <c r="U29" s="81"/>
      <c r="V29" s="81">
        <v>0.38723667905824044</v>
      </c>
      <c r="W29" s="81">
        <v>0.49337033610854142</v>
      </c>
      <c r="X29" s="81">
        <v>0.28011204481792717</v>
      </c>
      <c r="Y29" s="81"/>
      <c r="Z29" s="81">
        <v>0.19262112905615647</v>
      </c>
      <c r="AA29" s="81">
        <v>0.17221584385763489</v>
      </c>
      <c r="AB29" s="81">
        <v>0.21439509954058195</v>
      </c>
      <c r="AC29" s="121"/>
    </row>
    <row r="30" spans="1:29" x14ac:dyDescent="0.25">
      <c r="A30" s="99" t="s">
        <v>188</v>
      </c>
      <c r="B30" s="81">
        <v>0.72765072765072769</v>
      </c>
      <c r="C30" s="81">
        <v>1.0540184453227932</v>
      </c>
      <c r="D30" s="81">
        <v>0.43426766679826295</v>
      </c>
      <c r="E30" s="81"/>
      <c r="F30" s="81">
        <v>1.1553273427471118</v>
      </c>
      <c r="G30" s="81">
        <v>1.3477088948787064</v>
      </c>
      <c r="H30" s="81">
        <v>0.98039215686274506</v>
      </c>
      <c r="I30" s="81"/>
      <c r="J30" s="81">
        <v>0.51746442432082795</v>
      </c>
      <c r="K30" s="81">
        <v>0.83565459610027859</v>
      </c>
      <c r="L30" s="81">
        <v>0.24154589371980675</v>
      </c>
      <c r="M30" s="81"/>
      <c r="N30" s="81">
        <v>0.5181347150259068</v>
      </c>
      <c r="O30" s="81">
        <v>0.78534031413612559</v>
      </c>
      <c r="P30" s="81">
        <v>0.25641025641025639</v>
      </c>
      <c r="Q30" s="81"/>
      <c r="R30" s="81">
        <v>0.96735187424425628</v>
      </c>
      <c r="S30" s="81">
        <v>1.8087855297157622</v>
      </c>
      <c r="T30" s="81">
        <v>0.22727272727272727</v>
      </c>
      <c r="U30" s="81"/>
      <c r="V30" s="81">
        <v>1.1207970112079702</v>
      </c>
      <c r="W30" s="81">
        <v>1.6483516483516485</v>
      </c>
      <c r="X30" s="81">
        <v>0.68337129840546695</v>
      </c>
      <c r="Y30" s="81"/>
      <c r="Z30" s="81">
        <v>0.11682242990654204</v>
      </c>
      <c r="AA30" s="81" t="s">
        <v>191</v>
      </c>
      <c r="AB30" s="81">
        <v>0.22624434389140274</v>
      </c>
      <c r="AC30" s="121"/>
    </row>
    <row r="31" spans="1:29" x14ac:dyDescent="0.25">
      <c r="A31" s="23" t="s">
        <v>189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121"/>
    </row>
    <row r="32" spans="1:29" x14ac:dyDescent="0.25">
      <c r="A32" s="98" t="s">
        <v>130</v>
      </c>
      <c r="B32" s="80">
        <v>4.2783146075165357</v>
      </c>
      <c r="C32" s="80">
        <v>4.6100176114548681</v>
      </c>
      <c r="D32" s="80">
        <v>3.931581731616999</v>
      </c>
      <c r="E32" s="80"/>
      <c r="F32" s="80">
        <v>9.2448216039964048</v>
      </c>
      <c r="G32" s="80">
        <v>9.7808030468781659</v>
      </c>
      <c r="H32" s="80">
        <v>8.6736896641049999</v>
      </c>
      <c r="I32" s="80"/>
      <c r="J32" s="80">
        <v>4.7170222978574854</v>
      </c>
      <c r="K32" s="80">
        <v>5.0905026011436432</v>
      </c>
      <c r="L32" s="80">
        <v>4.3322259136212624</v>
      </c>
      <c r="M32" s="80"/>
      <c r="N32" s="80">
        <v>3.9293216359817125</v>
      </c>
      <c r="O32" s="80">
        <v>4.3018958868894597</v>
      </c>
      <c r="P32" s="80">
        <v>3.5373172174795027</v>
      </c>
      <c r="Q32" s="80"/>
      <c r="R32" s="80">
        <v>3.743259624629018</v>
      </c>
      <c r="S32" s="80">
        <v>4.0833879423328963</v>
      </c>
      <c r="T32" s="80">
        <v>3.3888177550149381</v>
      </c>
      <c r="U32" s="80"/>
      <c r="V32" s="80">
        <v>3.4298747686878683</v>
      </c>
      <c r="W32" s="80">
        <v>3.6029940372986</v>
      </c>
      <c r="X32" s="80">
        <v>3.2505366452008584</v>
      </c>
      <c r="Y32" s="80"/>
      <c r="Z32" s="80">
        <v>0.98841236264250543</v>
      </c>
      <c r="AA32" s="80">
        <v>1.1501831501831503</v>
      </c>
      <c r="AB32" s="80">
        <v>0.81932692675829843</v>
      </c>
      <c r="AC32" s="121"/>
    </row>
    <row r="33" spans="1:29" x14ac:dyDescent="0.25">
      <c r="A33" s="99" t="s">
        <v>186</v>
      </c>
      <c r="B33" s="81">
        <v>4.9490485556337971</v>
      </c>
      <c r="C33" s="81">
        <v>5.3246527228427682</v>
      </c>
      <c r="D33" s="81">
        <v>4.5556236846030194</v>
      </c>
      <c r="E33" s="81"/>
      <c r="F33" s="81">
        <v>10.729445248668942</v>
      </c>
      <c r="G33" s="81">
        <v>11.305377872542053</v>
      </c>
      <c r="H33" s="81">
        <v>10.110930185222879</v>
      </c>
      <c r="I33" s="81"/>
      <c r="J33" s="81">
        <v>5.527677185721676</v>
      </c>
      <c r="K33" s="81">
        <v>5.9833851485653131</v>
      </c>
      <c r="L33" s="81">
        <v>5.0580387625400496</v>
      </c>
      <c r="M33" s="81"/>
      <c r="N33" s="81">
        <v>4.5821248385288458</v>
      </c>
      <c r="O33" s="81">
        <v>5.0116605587549383</v>
      </c>
      <c r="P33" s="81">
        <v>4.1312818463382959</v>
      </c>
      <c r="Q33" s="81"/>
      <c r="R33" s="81">
        <v>4.330013247632599</v>
      </c>
      <c r="S33" s="81">
        <v>4.7061083365347676</v>
      </c>
      <c r="T33" s="81">
        <v>3.937205336543284</v>
      </c>
      <c r="U33" s="81"/>
      <c r="V33" s="81">
        <v>3.934922436625047</v>
      </c>
      <c r="W33" s="81">
        <v>4.1028175976272863</v>
      </c>
      <c r="X33" s="81">
        <v>3.759979397373165</v>
      </c>
      <c r="Y33" s="81"/>
      <c r="Z33" s="81">
        <v>1.1114715104335604</v>
      </c>
      <c r="AA33" s="81">
        <v>1.3039244739850133</v>
      </c>
      <c r="AB33" s="81">
        <v>0.91053748231966058</v>
      </c>
      <c r="AC33" s="121"/>
    </row>
    <row r="34" spans="1:29" x14ac:dyDescent="0.25">
      <c r="A34" s="99" t="s">
        <v>187</v>
      </c>
      <c r="B34" s="81">
        <v>0.37303630536436716</v>
      </c>
      <c r="C34" s="81">
        <v>0.39466940030753461</v>
      </c>
      <c r="D34" s="81">
        <v>0.35029101099374865</v>
      </c>
      <c r="E34" s="81"/>
      <c r="F34" s="81">
        <v>0.65007134929443477</v>
      </c>
      <c r="G34" s="81">
        <v>0.71762870514820587</v>
      </c>
      <c r="H34" s="81">
        <v>0.58027079303675055</v>
      </c>
      <c r="I34" s="81"/>
      <c r="J34" s="81">
        <v>0.32807373847836274</v>
      </c>
      <c r="K34" s="81">
        <v>0.21347971942665445</v>
      </c>
      <c r="L34" s="81">
        <v>0.44843049327354262</v>
      </c>
      <c r="M34" s="81"/>
      <c r="N34" s="81">
        <v>0.35518721326032265</v>
      </c>
      <c r="O34" s="81">
        <v>0.42820439623180129</v>
      </c>
      <c r="P34" s="81">
        <v>0.27658266748617083</v>
      </c>
      <c r="Q34" s="81"/>
      <c r="R34" s="81">
        <v>0.28767780086303341</v>
      </c>
      <c r="S34" s="81">
        <v>0.31201248049921998</v>
      </c>
      <c r="T34" s="81">
        <v>0.26212319790301442</v>
      </c>
      <c r="U34" s="81"/>
      <c r="V34" s="81">
        <v>0.41486890142714899</v>
      </c>
      <c r="W34" s="81">
        <v>0.52407468064199147</v>
      </c>
      <c r="X34" s="81">
        <v>0.30272452068617556</v>
      </c>
      <c r="Y34" s="81"/>
      <c r="Z34" s="81">
        <v>0.20576131687242799</v>
      </c>
      <c r="AA34" s="81">
        <v>0.18376722817764166</v>
      </c>
      <c r="AB34" s="81">
        <v>0.22928267278087125</v>
      </c>
    </row>
    <row r="35" spans="1:29" x14ac:dyDescent="0.25">
      <c r="A35" s="99" t="s">
        <v>188</v>
      </c>
      <c r="B35" s="81">
        <v>0.72765072765072769</v>
      </c>
      <c r="C35" s="81">
        <v>1.0540184453227932</v>
      </c>
      <c r="D35" s="81">
        <v>0.43426766679826295</v>
      </c>
      <c r="E35" s="81"/>
      <c r="F35" s="81">
        <v>1.1553273427471118</v>
      </c>
      <c r="G35" s="81">
        <v>1.3477088948787064</v>
      </c>
      <c r="H35" s="81">
        <v>0.98039215686274506</v>
      </c>
      <c r="I35" s="81"/>
      <c r="J35" s="81">
        <v>0.51746442432082795</v>
      </c>
      <c r="K35" s="81">
        <v>0.83565459610027859</v>
      </c>
      <c r="L35" s="81">
        <v>0.24154589371980675</v>
      </c>
      <c r="M35" s="81"/>
      <c r="N35" s="81">
        <v>0.5181347150259068</v>
      </c>
      <c r="O35" s="81">
        <v>0.78534031413612559</v>
      </c>
      <c r="P35" s="81">
        <v>0.25641025641025639</v>
      </c>
      <c r="Q35" s="81"/>
      <c r="R35" s="81">
        <v>0.96735187424425628</v>
      </c>
      <c r="S35" s="81">
        <v>1.8087855297157622</v>
      </c>
      <c r="T35" s="81">
        <v>0.22727272727272727</v>
      </c>
      <c r="U35" s="81"/>
      <c r="V35" s="81">
        <v>1.1207970112079702</v>
      </c>
      <c r="W35" s="81">
        <v>1.6483516483516485</v>
      </c>
      <c r="X35" s="81">
        <v>0.68337129840546695</v>
      </c>
      <c r="Y35" s="81"/>
      <c r="Z35" s="81">
        <v>0.11682242990654204</v>
      </c>
      <c r="AA35" s="81" t="s">
        <v>191</v>
      </c>
      <c r="AB35" s="81">
        <v>0.22624434389140274</v>
      </c>
      <c r="AC35" s="121"/>
    </row>
    <row r="36" spans="1:29" x14ac:dyDescent="0.25">
      <c r="A36" s="23" t="s">
        <v>190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121"/>
    </row>
    <row r="37" spans="1:29" x14ac:dyDescent="0.25">
      <c r="A37" s="101" t="s">
        <v>130</v>
      </c>
      <c r="B37" s="80">
        <v>5.4741670754504357</v>
      </c>
      <c r="C37" s="80">
        <v>6.2259405635682397</v>
      </c>
      <c r="D37" s="80">
        <v>4.6707440827185209</v>
      </c>
      <c r="E37" s="80"/>
      <c r="F37" s="80">
        <v>10.973227622658852</v>
      </c>
      <c r="G37" s="80">
        <v>12.425469267574531</v>
      </c>
      <c r="H37" s="80">
        <v>9.3979559246247213</v>
      </c>
      <c r="I37" s="80"/>
      <c r="J37" s="80">
        <v>6.7683153588694687</v>
      </c>
      <c r="K37" s="80">
        <v>7.6524511757672373</v>
      </c>
      <c r="L37" s="80">
        <v>5.8167467398764581</v>
      </c>
      <c r="M37" s="80"/>
      <c r="N37" s="80">
        <v>5.0510692626875198</v>
      </c>
      <c r="O37" s="80">
        <v>5.7482809240516106</v>
      </c>
      <c r="P37" s="80">
        <v>4.3065753650688894</v>
      </c>
      <c r="Q37" s="80"/>
      <c r="R37" s="80">
        <v>4.7525230187768885</v>
      </c>
      <c r="S37" s="80">
        <v>5.3984173000078348</v>
      </c>
      <c r="T37" s="80">
        <v>4.0716881400726797</v>
      </c>
      <c r="U37" s="80"/>
      <c r="V37" s="80">
        <v>3.6587915534183564</v>
      </c>
      <c r="W37" s="80">
        <v>4.2043984476067271</v>
      </c>
      <c r="X37" s="80">
        <v>3.0743916168701828</v>
      </c>
      <c r="Y37" s="80"/>
      <c r="Z37" s="80">
        <v>1.6183412002697235</v>
      </c>
      <c r="AA37" s="80">
        <v>1.8283799533799532</v>
      </c>
      <c r="AB37" s="80">
        <v>1.3959586611136821</v>
      </c>
      <c r="AC37" s="121"/>
    </row>
    <row r="38" spans="1:29" x14ac:dyDescent="0.25">
      <c r="A38" s="99" t="s">
        <v>186</v>
      </c>
      <c r="B38" s="81">
        <v>5.5695040630652519</v>
      </c>
      <c r="C38" s="81">
        <v>6.3314443893139742</v>
      </c>
      <c r="D38" s="81">
        <v>4.7542541004219174</v>
      </c>
      <c r="E38" s="81"/>
      <c r="F38" s="81">
        <v>11.149635747399588</v>
      </c>
      <c r="G38" s="81">
        <v>12.614095466108036</v>
      </c>
      <c r="H38" s="81">
        <v>9.5586442331138741</v>
      </c>
      <c r="I38" s="81"/>
      <c r="J38" s="81">
        <v>6.9010581341427431</v>
      </c>
      <c r="K38" s="81">
        <v>7.8074170461938843</v>
      </c>
      <c r="L38" s="81">
        <v>5.9256017505470462</v>
      </c>
      <c r="M38" s="81"/>
      <c r="N38" s="81">
        <v>5.145832485864215</v>
      </c>
      <c r="O38" s="81">
        <v>5.8591904236887693</v>
      </c>
      <c r="P38" s="81">
        <v>4.3836769036600751</v>
      </c>
      <c r="Q38" s="81"/>
      <c r="R38" s="81">
        <v>4.831649142903899</v>
      </c>
      <c r="S38" s="81">
        <v>5.4868809314937392</v>
      </c>
      <c r="T38" s="81">
        <v>4.141465053763441</v>
      </c>
      <c r="U38" s="81"/>
      <c r="V38" s="81">
        <v>3.7257824143070044</v>
      </c>
      <c r="W38" s="81">
        <v>4.2699950730826082</v>
      </c>
      <c r="X38" s="81">
        <v>3.1396480056602103</v>
      </c>
      <c r="Y38" s="81"/>
      <c r="Z38" s="81">
        <v>1.6448996687354833</v>
      </c>
      <c r="AA38" s="81">
        <v>1.8580205788733439</v>
      </c>
      <c r="AB38" s="81">
        <v>1.4191626156499921</v>
      </c>
      <c r="AC38" s="121"/>
    </row>
    <row r="39" spans="1:29" x14ac:dyDescent="0.25">
      <c r="A39" s="99" t="s">
        <v>187</v>
      </c>
      <c r="B39" s="81">
        <v>0.22304832713754646</v>
      </c>
      <c r="C39" s="81">
        <v>0.22288261515601782</v>
      </c>
      <c r="D39" s="81">
        <v>0.2232142857142857</v>
      </c>
      <c r="E39" s="81"/>
      <c r="F39" s="81">
        <v>0.68181818181818177</v>
      </c>
      <c r="G39" s="81">
        <v>0.91324200913242004</v>
      </c>
      <c r="H39" s="81">
        <v>0.45248868778280549</v>
      </c>
      <c r="I39" s="81"/>
      <c r="J39" s="81">
        <v>0.20833333333333334</v>
      </c>
      <c r="K39" s="81" t="s">
        <v>191</v>
      </c>
      <c r="L39" s="81">
        <v>0.4329004329004329</v>
      </c>
      <c r="M39" s="81"/>
      <c r="N39" s="81">
        <v>0.20790020790020791</v>
      </c>
      <c r="O39" s="81" t="s">
        <v>191</v>
      </c>
      <c r="P39" s="81">
        <v>0.42372881355932202</v>
      </c>
      <c r="Q39" s="81"/>
      <c r="R39" s="81">
        <v>0.23364485981308408</v>
      </c>
      <c r="S39" s="81">
        <v>0.4464285714285714</v>
      </c>
      <c r="T39" s="81" t="s">
        <v>191</v>
      </c>
      <c r="U39" s="81"/>
      <c r="V39" s="81" t="s">
        <v>191</v>
      </c>
      <c r="W39" s="81" t="s">
        <v>191</v>
      </c>
      <c r="X39" s="81" t="s">
        <v>191</v>
      </c>
      <c r="Y39" s="81"/>
      <c r="Z39" s="81" t="s">
        <v>191</v>
      </c>
      <c r="AA39" s="81" t="s">
        <v>191</v>
      </c>
      <c r="AB39" s="81" t="s">
        <v>191</v>
      </c>
      <c r="AC39" s="121"/>
    </row>
    <row r="40" spans="1:29" ht="15.75" thickBot="1" x14ac:dyDescent="0.3">
      <c r="A40" s="102" t="s">
        <v>188</v>
      </c>
      <c r="B40" s="136" t="s">
        <v>191</v>
      </c>
      <c r="C40" s="136" t="s">
        <v>191</v>
      </c>
      <c r="D40" s="136" t="s">
        <v>191</v>
      </c>
      <c r="E40" s="136"/>
      <c r="F40" s="136" t="s">
        <v>191</v>
      </c>
      <c r="G40" s="136" t="s">
        <v>191</v>
      </c>
      <c r="H40" s="136" t="s">
        <v>191</v>
      </c>
      <c r="I40" s="136"/>
      <c r="J40" s="136" t="s">
        <v>191</v>
      </c>
      <c r="K40" s="136" t="s">
        <v>191</v>
      </c>
      <c r="L40" s="136" t="s">
        <v>191</v>
      </c>
      <c r="M40" s="136"/>
      <c r="N40" s="136" t="s">
        <v>191</v>
      </c>
      <c r="O40" s="136" t="s">
        <v>191</v>
      </c>
      <c r="P40" s="136" t="s">
        <v>191</v>
      </c>
      <c r="Q40" s="136"/>
      <c r="R40" s="136" t="s">
        <v>191</v>
      </c>
      <c r="S40" s="136" t="s">
        <v>191</v>
      </c>
      <c r="T40" s="136" t="s">
        <v>191</v>
      </c>
      <c r="U40" s="136"/>
      <c r="V40" s="136" t="s">
        <v>191</v>
      </c>
      <c r="W40" s="136" t="s">
        <v>191</v>
      </c>
      <c r="X40" s="136" t="s">
        <v>191</v>
      </c>
      <c r="Y40" s="136"/>
      <c r="Z40" s="136" t="s">
        <v>191</v>
      </c>
      <c r="AA40" s="136" t="s">
        <v>191</v>
      </c>
      <c r="AB40" s="136" t="s">
        <v>191</v>
      </c>
      <c r="AC40" s="121"/>
    </row>
    <row r="41" spans="1:29" x14ac:dyDescent="0.25">
      <c r="A41" s="218" t="s">
        <v>165</v>
      </c>
      <c r="B41" s="218"/>
      <c r="C41" s="218"/>
      <c r="D41" s="218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218"/>
      <c r="Y41" s="218"/>
      <c r="Z41" s="218"/>
      <c r="AA41" s="218"/>
      <c r="AB41" s="218"/>
      <c r="AC41" s="120"/>
    </row>
    <row r="42" spans="1:29" x14ac:dyDescent="0.25">
      <c r="AC42" s="121"/>
    </row>
    <row r="43" spans="1:29" x14ac:dyDescent="0.25">
      <c r="AC43" s="121"/>
    </row>
    <row r="44" spans="1:29" x14ac:dyDescent="0.25">
      <c r="AC44" s="121"/>
    </row>
  </sheetData>
  <mergeCells count="13">
    <mergeCell ref="A1:AB1"/>
    <mergeCell ref="A2:AB2"/>
    <mergeCell ref="R5:T5"/>
    <mergeCell ref="V5:X5"/>
    <mergeCell ref="Z5:AB5"/>
    <mergeCell ref="A41:AB41"/>
    <mergeCell ref="A3:AB3"/>
    <mergeCell ref="A4:AB4"/>
    <mergeCell ref="A5:A6"/>
    <mergeCell ref="B5:D5"/>
    <mergeCell ref="F5:H5"/>
    <mergeCell ref="J5:L5"/>
    <mergeCell ref="N5:P5"/>
  </mergeCells>
  <hyperlinks>
    <hyperlink ref="AC2" location="Contenido!A1" display="Contenido" xr:uid="{DFC0891C-F9EA-42E5-B364-F6107C357501}"/>
  </hyperlinks>
  <pageMargins left="0.7" right="0.7" top="0.75" bottom="0.75" header="0.3" footer="0.3"/>
  <pageSetup scale="61" orientation="landscape" r:id="rId1"/>
  <ignoredErrors>
    <ignoredError sqref="C13 C18" formula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C02FB-AA12-4386-9966-0DCB8DFEEA9A}">
  <sheetPr>
    <tabColor rgb="FFF2DAB1"/>
    <pageSetUpPr fitToPage="1"/>
  </sheetPr>
  <dimension ref="A1:AC44"/>
  <sheetViews>
    <sheetView showGridLines="0" workbookViewId="0">
      <pane xSplit="1" ySplit="7" topLeftCell="C8" activePane="bottomRight" state="frozen"/>
      <selection pane="topRight" activeCell="B1" sqref="B1"/>
      <selection pane="bottomLeft" activeCell="A8" sqref="A8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7109375" bestFit="1" customWidth="1"/>
    <col min="5" max="5" width="1.28515625" customWidth="1"/>
    <col min="6" max="8" width="8.28515625" customWidth="1"/>
    <col min="9" max="9" width="1" customWidth="1"/>
    <col min="10" max="12" width="8.28515625" customWidth="1"/>
    <col min="13" max="13" width="1.28515625" customWidth="1"/>
    <col min="14" max="16" width="8.28515625" customWidth="1"/>
    <col min="17" max="17" width="1" customWidth="1"/>
    <col min="18" max="20" width="8.28515625" customWidth="1"/>
    <col min="21" max="21" width="1.28515625" customWidth="1"/>
    <col min="22" max="24" width="8.28515625" customWidth="1"/>
    <col min="25" max="25" width="1.28515625" customWidth="1"/>
    <col min="26" max="28" width="8.28515625" customWidth="1"/>
    <col min="29" max="29" width="14" style="119" customWidth="1"/>
  </cols>
  <sheetData>
    <row r="1" spans="1:29" x14ac:dyDescent="0.25">
      <c r="A1" s="223" t="s">
        <v>194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</row>
    <row r="2" spans="1:29" x14ac:dyDescent="0.25">
      <c r="A2" s="224" t="s">
        <v>180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114" t="s">
        <v>0</v>
      </c>
    </row>
    <row r="3" spans="1:29" x14ac:dyDescent="0.25">
      <c r="A3" s="223" t="s">
        <v>195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</row>
    <row r="4" spans="1:29" x14ac:dyDescent="0.25">
      <c r="A4" s="224" t="s">
        <v>112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</row>
    <row r="5" spans="1:29" x14ac:dyDescent="0.25">
      <c r="A5" s="224" t="s">
        <v>182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120"/>
    </row>
    <row r="6" spans="1:29" x14ac:dyDescent="0.25">
      <c r="A6" s="227" t="s">
        <v>196</v>
      </c>
      <c r="B6" s="226" t="s">
        <v>130</v>
      </c>
      <c r="C6" s="226"/>
      <c r="D6" s="226"/>
      <c r="E6" s="82"/>
      <c r="F6" s="226" t="s">
        <v>132</v>
      </c>
      <c r="G6" s="226"/>
      <c r="H6" s="226"/>
      <c r="I6" s="82"/>
      <c r="J6" s="226" t="s">
        <v>133</v>
      </c>
      <c r="K6" s="226"/>
      <c r="L6" s="226"/>
      <c r="M6" s="82"/>
      <c r="N6" s="226" t="s">
        <v>134</v>
      </c>
      <c r="O6" s="226"/>
      <c r="P6" s="226"/>
      <c r="Q6" s="82"/>
      <c r="R6" s="226" t="s">
        <v>136</v>
      </c>
      <c r="S6" s="226"/>
      <c r="T6" s="226"/>
      <c r="U6" s="82"/>
      <c r="V6" s="226" t="s">
        <v>137</v>
      </c>
      <c r="W6" s="226"/>
      <c r="X6" s="226"/>
      <c r="Y6" s="82"/>
      <c r="Z6" s="226" t="s">
        <v>138</v>
      </c>
      <c r="AA6" s="226"/>
      <c r="AB6" s="226"/>
    </row>
    <row r="7" spans="1:29" x14ac:dyDescent="0.25">
      <c r="A7" s="227"/>
      <c r="B7" s="83" t="s">
        <v>130</v>
      </c>
      <c r="C7" s="83" t="s">
        <v>184</v>
      </c>
      <c r="D7" s="83" t="s">
        <v>185</v>
      </c>
      <c r="E7" s="82"/>
      <c r="F7" s="83" t="s">
        <v>130</v>
      </c>
      <c r="G7" s="83" t="s">
        <v>184</v>
      </c>
      <c r="H7" s="83" t="s">
        <v>185</v>
      </c>
      <c r="I7" s="82"/>
      <c r="J7" s="83" t="s">
        <v>130</v>
      </c>
      <c r="K7" s="83" t="s">
        <v>184</v>
      </c>
      <c r="L7" s="83" t="s">
        <v>185</v>
      </c>
      <c r="M7" s="82"/>
      <c r="N7" s="83" t="s">
        <v>130</v>
      </c>
      <c r="O7" s="83" t="s">
        <v>184</v>
      </c>
      <c r="P7" s="83" t="s">
        <v>185</v>
      </c>
      <c r="Q7" s="82"/>
      <c r="R7" s="83" t="s">
        <v>130</v>
      </c>
      <c r="S7" s="83" t="s">
        <v>184</v>
      </c>
      <c r="T7" s="83" t="s">
        <v>185</v>
      </c>
      <c r="U7" s="82"/>
      <c r="V7" s="83" t="s">
        <v>130</v>
      </c>
      <c r="W7" s="83" t="s">
        <v>184</v>
      </c>
      <c r="X7" s="83" t="s">
        <v>185</v>
      </c>
      <c r="Y7" s="82"/>
      <c r="Z7" s="83" t="s">
        <v>130</v>
      </c>
      <c r="AA7" s="83" t="s">
        <v>184</v>
      </c>
      <c r="AB7" s="83" t="s">
        <v>185</v>
      </c>
      <c r="AC7" s="120"/>
    </row>
    <row r="8" spans="1:29" s="2" customFormat="1" x14ac:dyDescent="0.25">
      <c r="A8" s="25" t="s">
        <v>130</v>
      </c>
      <c r="B8" s="78">
        <f>SUM(B9:B35)</f>
        <v>420164</v>
      </c>
      <c r="C8" s="137">
        <f t="shared" ref="C8:AB8" si="0">SUM(C9:C35)</f>
        <v>214447</v>
      </c>
      <c r="D8" s="137">
        <f t="shared" si="0"/>
        <v>205717</v>
      </c>
      <c r="E8" s="137"/>
      <c r="F8" s="137">
        <f t="shared" si="0"/>
        <v>66664</v>
      </c>
      <c r="G8" s="137">
        <f t="shared" si="0"/>
        <v>34164</v>
      </c>
      <c r="H8" s="137">
        <f t="shared" si="0"/>
        <v>32500</v>
      </c>
      <c r="I8" s="137"/>
      <c r="J8" s="137">
        <f t="shared" si="0"/>
        <v>66235</v>
      </c>
      <c r="K8" s="137">
        <f t="shared" si="0"/>
        <v>33660</v>
      </c>
      <c r="L8" s="137">
        <f t="shared" si="0"/>
        <v>32575</v>
      </c>
      <c r="M8" s="137"/>
      <c r="N8" s="137">
        <f t="shared" si="0"/>
        <v>70448</v>
      </c>
      <c r="O8" s="137">
        <f t="shared" si="0"/>
        <v>36024</v>
      </c>
      <c r="P8" s="137">
        <f t="shared" si="0"/>
        <v>34424</v>
      </c>
      <c r="Q8" s="137"/>
      <c r="R8" s="137">
        <f t="shared" si="0"/>
        <v>69744</v>
      </c>
      <c r="S8" s="137">
        <f t="shared" si="0"/>
        <v>35493</v>
      </c>
      <c r="T8" s="137">
        <f t="shared" si="0"/>
        <v>34251</v>
      </c>
      <c r="U8" s="137"/>
      <c r="V8" s="137">
        <f t="shared" si="0"/>
        <v>67920</v>
      </c>
      <c r="W8" s="137">
        <f t="shared" si="0"/>
        <v>34643</v>
      </c>
      <c r="X8" s="137">
        <f t="shared" si="0"/>
        <v>33277</v>
      </c>
      <c r="Y8" s="137"/>
      <c r="Z8" s="137">
        <f t="shared" si="0"/>
        <v>79153</v>
      </c>
      <c r="AA8" s="137">
        <f t="shared" si="0"/>
        <v>40463</v>
      </c>
      <c r="AB8" s="137">
        <f t="shared" si="0"/>
        <v>38690</v>
      </c>
      <c r="AC8" s="119"/>
    </row>
    <row r="9" spans="1:29" x14ac:dyDescent="0.25">
      <c r="A9" s="26" t="s">
        <v>197</v>
      </c>
      <c r="B9" s="138">
        <f>+F9+J9+N9+R9+V9+Z9</f>
        <v>24642</v>
      </c>
      <c r="C9" s="138">
        <f t="shared" ref="C9:D24" si="1">+G9+K9+O9+S9+W9+AA9</f>
        <v>12595</v>
      </c>
      <c r="D9" s="138">
        <f t="shared" si="1"/>
        <v>12047</v>
      </c>
      <c r="E9" s="138"/>
      <c r="F9" s="138">
        <v>3839</v>
      </c>
      <c r="G9" s="138">
        <v>1971</v>
      </c>
      <c r="H9" s="138">
        <v>1868</v>
      </c>
      <c r="I9" s="138"/>
      <c r="J9" s="138">
        <v>3920</v>
      </c>
      <c r="K9" s="138">
        <v>1957</v>
      </c>
      <c r="L9" s="138">
        <v>1963</v>
      </c>
      <c r="M9" s="138"/>
      <c r="N9" s="138">
        <v>4170</v>
      </c>
      <c r="O9" s="138">
        <v>2171</v>
      </c>
      <c r="P9" s="138">
        <v>1999</v>
      </c>
      <c r="Q9" s="138"/>
      <c r="R9" s="138">
        <v>4123</v>
      </c>
      <c r="S9" s="138">
        <v>2085</v>
      </c>
      <c r="T9" s="138">
        <v>2038</v>
      </c>
      <c r="U9" s="138"/>
      <c r="V9" s="138">
        <v>3976</v>
      </c>
      <c r="W9" s="138">
        <v>2068</v>
      </c>
      <c r="X9" s="138">
        <v>1908</v>
      </c>
      <c r="Y9" s="138"/>
      <c r="Z9" s="138">
        <v>4614</v>
      </c>
      <c r="AA9" s="138">
        <v>2343</v>
      </c>
      <c r="AB9" s="138">
        <v>2271</v>
      </c>
      <c r="AC9" s="120"/>
    </row>
    <row r="10" spans="1:29" x14ac:dyDescent="0.25">
      <c r="A10" s="26" t="s">
        <v>198</v>
      </c>
      <c r="B10" s="138">
        <f t="shared" ref="B10:D35" si="2">+F10+J10+N10+R10+V10+Z10</f>
        <v>24461</v>
      </c>
      <c r="C10" s="138">
        <f t="shared" si="1"/>
        <v>12418</v>
      </c>
      <c r="D10" s="138">
        <f t="shared" si="1"/>
        <v>12043</v>
      </c>
      <c r="E10" s="138"/>
      <c r="F10" s="138">
        <v>3707</v>
      </c>
      <c r="G10" s="138">
        <v>1874</v>
      </c>
      <c r="H10" s="138">
        <v>1833</v>
      </c>
      <c r="I10" s="138"/>
      <c r="J10" s="138">
        <v>3792</v>
      </c>
      <c r="K10" s="138">
        <v>1957</v>
      </c>
      <c r="L10" s="138">
        <v>1835</v>
      </c>
      <c r="M10" s="138"/>
      <c r="N10" s="138">
        <v>4149</v>
      </c>
      <c r="O10" s="138">
        <v>2158</v>
      </c>
      <c r="P10" s="138">
        <v>1991</v>
      </c>
      <c r="Q10" s="138"/>
      <c r="R10" s="138">
        <v>4185</v>
      </c>
      <c r="S10" s="138">
        <v>2112</v>
      </c>
      <c r="T10" s="138">
        <v>2073</v>
      </c>
      <c r="U10" s="138"/>
      <c r="V10" s="138">
        <v>3919</v>
      </c>
      <c r="W10" s="138">
        <v>1961</v>
      </c>
      <c r="X10" s="138">
        <v>1958</v>
      </c>
      <c r="Y10" s="138"/>
      <c r="Z10" s="138">
        <v>4709</v>
      </c>
      <c r="AA10" s="138">
        <v>2356</v>
      </c>
      <c r="AB10" s="138">
        <v>2353</v>
      </c>
    </row>
    <row r="11" spans="1:29" x14ac:dyDescent="0.25">
      <c r="A11" s="26" t="s">
        <v>199</v>
      </c>
      <c r="B11" s="138">
        <f t="shared" si="2"/>
        <v>22217</v>
      </c>
      <c r="C11" s="138">
        <f t="shared" si="1"/>
        <v>11334</v>
      </c>
      <c r="D11" s="138">
        <f t="shared" si="1"/>
        <v>10883</v>
      </c>
      <c r="E11" s="138"/>
      <c r="F11" s="138">
        <v>3586</v>
      </c>
      <c r="G11" s="138">
        <v>1829</v>
      </c>
      <c r="H11" s="138">
        <v>1757</v>
      </c>
      <c r="I11" s="138"/>
      <c r="J11" s="138">
        <v>3459</v>
      </c>
      <c r="K11" s="138">
        <v>1755</v>
      </c>
      <c r="L11" s="138">
        <v>1704</v>
      </c>
      <c r="M11" s="138"/>
      <c r="N11" s="138">
        <v>3763</v>
      </c>
      <c r="O11" s="138">
        <v>1889</v>
      </c>
      <c r="P11" s="138">
        <v>1874</v>
      </c>
      <c r="Q11" s="138"/>
      <c r="R11" s="138">
        <v>3608</v>
      </c>
      <c r="S11" s="138">
        <v>1865</v>
      </c>
      <c r="T11" s="138">
        <v>1743</v>
      </c>
      <c r="U11" s="138"/>
      <c r="V11" s="138">
        <v>3687</v>
      </c>
      <c r="W11" s="138">
        <v>1852</v>
      </c>
      <c r="X11" s="138">
        <v>1835</v>
      </c>
      <c r="Y11" s="138"/>
      <c r="Z11" s="138">
        <v>4114</v>
      </c>
      <c r="AA11" s="138">
        <v>2144</v>
      </c>
      <c r="AB11" s="138">
        <v>1970</v>
      </c>
    </row>
    <row r="12" spans="1:29" x14ac:dyDescent="0.25">
      <c r="A12" s="26" t="s">
        <v>200</v>
      </c>
      <c r="B12" s="138">
        <f t="shared" si="2"/>
        <v>23160</v>
      </c>
      <c r="C12" s="138">
        <f t="shared" si="1"/>
        <v>11748</v>
      </c>
      <c r="D12" s="138">
        <f t="shared" si="1"/>
        <v>11412</v>
      </c>
      <c r="E12" s="138"/>
      <c r="F12" s="138">
        <v>3545</v>
      </c>
      <c r="G12" s="138">
        <v>1824</v>
      </c>
      <c r="H12" s="138">
        <v>1721</v>
      </c>
      <c r="I12" s="138"/>
      <c r="J12" s="138">
        <v>3603</v>
      </c>
      <c r="K12" s="138">
        <v>1839</v>
      </c>
      <c r="L12" s="138">
        <v>1764</v>
      </c>
      <c r="M12" s="138"/>
      <c r="N12" s="138">
        <v>3769</v>
      </c>
      <c r="O12" s="138">
        <v>1869</v>
      </c>
      <c r="P12" s="138">
        <v>1900</v>
      </c>
      <c r="Q12" s="138"/>
      <c r="R12" s="138">
        <v>3836</v>
      </c>
      <c r="S12" s="138">
        <v>1939</v>
      </c>
      <c r="T12" s="138">
        <v>1897</v>
      </c>
      <c r="U12" s="138"/>
      <c r="V12" s="138">
        <v>3774</v>
      </c>
      <c r="W12" s="138">
        <v>1877</v>
      </c>
      <c r="X12" s="138">
        <v>1897</v>
      </c>
      <c r="Y12" s="138"/>
      <c r="Z12" s="138">
        <v>4633</v>
      </c>
      <c r="AA12" s="138">
        <v>2400</v>
      </c>
      <c r="AB12" s="138">
        <v>2233</v>
      </c>
    </row>
    <row r="13" spans="1:29" x14ac:dyDescent="0.25">
      <c r="A13" s="26" t="s">
        <v>201</v>
      </c>
      <c r="B13" s="138">
        <f t="shared" si="2"/>
        <v>5756</v>
      </c>
      <c r="C13" s="138">
        <f t="shared" si="1"/>
        <v>2943</v>
      </c>
      <c r="D13" s="138">
        <f t="shared" si="1"/>
        <v>2813</v>
      </c>
      <c r="E13" s="138"/>
      <c r="F13" s="138">
        <v>922</v>
      </c>
      <c r="G13" s="138">
        <v>466</v>
      </c>
      <c r="H13" s="138">
        <v>456</v>
      </c>
      <c r="I13" s="138"/>
      <c r="J13" s="138">
        <v>923</v>
      </c>
      <c r="K13" s="138">
        <v>451</v>
      </c>
      <c r="L13" s="138">
        <v>472</v>
      </c>
      <c r="M13" s="138"/>
      <c r="N13" s="138">
        <v>940</v>
      </c>
      <c r="O13" s="138">
        <v>496</v>
      </c>
      <c r="P13" s="138">
        <v>444</v>
      </c>
      <c r="Q13" s="138"/>
      <c r="R13" s="138">
        <v>946</v>
      </c>
      <c r="S13" s="138">
        <v>476</v>
      </c>
      <c r="T13" s="138">
        <v>470</v>
      </c>
      <c r="U13" s="138"/>
      <c r="V13" s="138">
        <v>964</v>
      </c>
      <c r="W13" s="138">
        <v>498</v>
      </c>
      <c r="X13" s="138">
        <v>466</v>
      </c>
      <c r="Y13" s="138"/>
      <c r="Z13" s="138">
        <v>1061</v>
      </c>
      <c r="AA13" s="138">
        <v>556</v>
      </c>
      <c r="AB13" s="138">
        <v>505</v>
      </c>
      <c r="AC13" s="121"/>
    </row>
    <row r="14" spans="1:29" x14ac:dyDescent="0.25">
      <c r="A14" s="26" t="s">
        <v>202</v>
      </c>
      <c r="B14" s="138">
        <f t="shared" si="2"/>
        <v>14154</v>
      </c>
      <c r="C14" s="138">
        <f t="shared" si="1"/>
        <v>7202</v>
      </c>
      <c r="D14" s="138">
        <f t="shared" si="1"/>
        <v>6952</v>
      </c>
      <c r="E14" s="138"/>
      <c r="F14" s="138">
        <v>2293</v>
      </c>
      <c r="G14" s="138">
        <v>1197</v>
      </c>
      <c r="H14" s="138">
        <v>1096</v>
      </c>
      <c r="I14" s="138"/>
      <c r="J14" s="138">
        <v>2252</v>
      </c>
      <c r="K14" s="138">
        <v>1133</v>
      </c>
      <c r="L14" s="138">
        <v>1119</v>
      </c>
      <c r="M14" s="138"/>
      <c r="N14" s="138">
        <v>2364</v>
      </c>
      <c r="O14" s="138">
        <v>1190</v>
      </c>
      <c r="P14" s="138">
        <v>1174</v>
      </c>
      <c r="Q14" s="138"/>
      <c r="R14" s="138">
        <v>2423</v>
      </c>
      <c r="S14" s="138">
        <v>1201</v>
      </c>
      <c r="T14" s="138">
        <v>1222</v>
      </c>
      <c r="U14" s="138"/>
      <c r="V14" s="138">
        <v>2189</v>
      </c>
      <c r="W14" s="138">
        <v>1120</v>
      </c>
      <c r="X14" s="138">
        <v>1069</v>
      </c>
      <c r="Y14" s="138"/>
      <c r="Z14" s="138">
        <v>2633</v>
      </c>
      <c r="AA14" s="138">
        <v>1361</v>
      </c>
      <c r="AB14" s="138">
        <v>1272</v>
      </c>
      <c r="AC14" s="120"/>
    </row>
    <row r="15" spans="1:29" x14ac:dyDescent="0.25">
      <c r="A15" s="26" t="s">
        <v>203</v>
      </c>
      <c r="B15" s="138">
        <f t="shared" si="2"/>
        <v>3321</v>
      </c>
      <c r="C15" s="138">
        <f t="shared" si="1"/>
        <v>1686</v>
      </c>
      <c r="D15" s="138">
        <f t="shared" si="1"/>
        <v>1635</v>
      </c>
      <c r="E15" s="138"/>
      <c r="F15" s="138">
        <v>532</v>
      </c>
      <c r="G15" s="138">
        <v>275</v>
      </c>
      <c r="H15" s="138">
        <v>257</v>
      </c>
      <c r="I15" s="138"/>
      <c r="J15" s="138">
        <v>536</v>
      </c>
      <c r="K15" s="138">
        <v>278</v>
      </c>
      <c r="L15" s="138">
        <v>258</v>
      </c>
      <c r="M15" s="138"/>
      <c r="N15" s="138">
        <v>540</v>
      </c>
      <c r="O15" s="138">
        <v>259</v>
      </c>
      <c r="P15" s="138">
        <v>281</v>
      </c>
      <c r="Q15" s="138"/>
      <c r="R15" s="138">
        <v>525</v>
      </c>
      <c r="S15" s="138">
        <v>275</v>
      </c>
      <c r="T15" s="138">
        <v>250</v>
      </c>
      <c r="U15" s="138"/>
      <c r="V15" s="138">
        <v>552</v>
      </c>
      <c r="W15" s="138">
        <v>276</v>
      </c>
      <c r="X15" s="138">
        <v>276</v>
      </c>
      <c r="Y15" s="138"/>
      <c r="Z15" s="138">
        <v>636</v>
      </c>
      <c r="AA15" s="138">
        <v>323</v>
      </c>
      <c r="AB15" s="138">
        <v>313</v>
      </c>
      <c r="AC15" s="121"/>
    </row>
    <row r="16" spans="1:29" x14ac:dyDescent="0.25">
      <c r="A16" s="26" t="s">
        <v>204</v>
      </c>
      <c r="B16" s="138">
        <f t="shared" si="2"/>
        <v>38743</v>
      </c>
      <c r="C16" s="138">
        <f t="shared" si="1"/>
        <v>19744</v>
      </c>
      <c r="D16" s="138">
        <f t="shared" si="1"/>
        <v>18999</v>
      </c>
      <c r="E16" s="138"/>
      <c r="F16" s="138">
        <v>6209</v>
      </c>
      <c r="G16" s="138">
        <v>3199</v>
      </c>
      <c r="H16" s="138">
        <v>3010</v>
      </c>
      <c r="I16" s="138"/>
      <c r="J16" s="138">
        <v>6226</v>
      </c>
      <c r="K16" s="138">
        <v>3135</v>
      </c>
      <c r="L16" s="138">
        <v>3091</v>
      </c>
      <c r="M16" s="138"/>
      <c r="N16" s="138">
        <v>6522</v>
      </c>
      <c r="O16" s="138">
        <v>3370</v>
      </c>
      <c r="P16" s="138">
        <v>3152</v>
      </c>
      <c r="Q16" s="138"/>
      <c r="R16" s="138">
        <v>6506</v>
      </c>
      <c r="S16" s="138">
        <v>3283</v>
      </c>
      <c r="T16" s="138">
        <v>3223</v>
      </c>
      <c r="U16" s="138"/>
      <c r="V16" s="138">
        <v>6111</v>
      </c>
      <c r="W16" s="138">
        <v>3078</v>
      </c>
      <c r="X16" s="138">
        <v>3033</v>
      </c>
      <c r="Y16" s="138"/>
      <c r="Z16" s="138">
        <v>7169</v>
      </c>
      <c r="AA16" s="138">
        <v>3679</v>
      </c>
      <c r="AB16" s="138">
        <v>3490</v>
      </c>
      <c r="AC16" s="121"/>
    </row>
    <row r="17" spans="1:29" x14ac:dyDescent="0.25">
      <c r="A17" s="26" t="s">
        <v>205</v>
      </c>
      <c r="B17" s="138">
        <f t="shared" si="2"/>
        <v>17647</v>
      </c>
      <c r="C17" s="138">
        <f t="shared" si="1"/>
        <v>8942</v>
      </c>
      <c r="D17" s="138">
        <f t="shared" si="1"/>
        <v>8705</v>
      </c>
      <c r="E17" s="138"/>
      <c r="F17" s="138">
        <v>2858</v>
      </c>
      <c r="G17" s="138">
        <v>1448</v>
      </c>
      <c r="H17" s="138">
        <v>1410</v>
      </c>
      <c r="I17" s="138"/>
      <c r="J17" s="138">
        <v>2801</v>
      </c>
      <c r="K17" s="138">
        <v>1420</v>
      </c>
      <c r="L17" s="138">
        <v>1381</v>
      </c>
      <c r="M17" s="138"/>
      <c r="N17" s="138">
        <v>2940</v>
      </c>
      <c r="O17" s="138">
        <v>1461</v>
      </c>
      <c r="P17" s="138">
        <v>1479</v>
      </c>
      <c r="Q17" s="138"/>
      <c r="R17" s="138">
        <v>2927</v>
      </c>
      <c r="S17" s="138">
        <v>1481</v>
      </c>
      <c r="T17" s="138">
        <v>1446</v>
      </c>
      <c r="U17" s="138"/>
      <c r="V17" s="138">
        <v>2844</v>
      </c>
      <c r="W17" s="138">
        <v>1494</v>
      </c>
      <c r="X17" s="138">
        <v>1350</v>
      </c>
      <c r="Y17" s="138"/>
      <c r="Z17" s="138">
        <v>3277</v>
      </c>
      <c r="AA17" s="138">
        <v>1638</v>
      </c>
      <c r="AB17" s="138">
        <v>1639</v>
      </c>
      <c r="AC17" s="121"/>
    </row>
    <row r="18" spans="1:29" x14ac:dyDescent="0.25">
      <c r="A18" s="26" t="s">
        <v>206</v>
      </c>
      <c r="B18" s="138">
        <f t="shared" si="2"/>
        <v>25487</v>
      </c>
      <c r="C18" s="138">
        <f t="shared" si="1"/>
        <v>13012</v>
      </c>
      <c r="D18" s="138">
        <f t="shared" si="1"/>
        <v>12475</v>
      </c>
      <c r="E18" s="138"/>
      <c r="F18" s="138">
        <v>4241</v>
      </c>
      <c r="G18" s="138">
        <v>2195</v>
      </c>
      <c r="H18" s="138">
        <v>2046</v>
      </c>
      <c r="I18" s="138"/>
      <c r="J18" s="138">
        <v>4011</v>
      </c>
      <c r="K18" s="138">
        <v>2058</v>
      </c>
      <c r="L18" s="138">
        <v>1953</v>
      </c>
      <c r="M18" s="138"/>
      <c r="N18" s="138">
        <v>4270</v>
      </c>
      <c r="O18" s="138">
        <v>2172</v>
      </c>
      <c r="P18" s="138">
        <v>2098</v>
      </c>
      <c r="Q18" s="138"/>
      <c r="R18" s="138">
        <v>4235</v>
      </c>
      <c r="S18" s="138">
        <v>2153</v>
      </c>
      <c r="T18" s="138">
        <v>2082</v>
      </c>
      <c r="U18" s="138"/>
      <c r="V18" s="138">
        <v>4164</v>
      </c>
      <c r="W18" s="138">
        <v>2109</v>
      </c>
      <c r="X18" s="138">
        <v>2055</v>
      </c>
      <c r="Y18" s="138"/>
      <c r="Z18" s="138">
        <v>4566</v>
      </c>
      <c r="AA18" s="138">
        <v>2325</v>
      </c>
      <c r="AB18" s="138">
        <v>2241</v>
      </c>
      <c r="AC18" s="121"/>
    </row>
    <row r="19" spans="1:29" x14ac:dyDescent="0.25">
      <c r="A19" s="26" t="s">
        <v>207</v>
      </c>
      <c r="B19" s="138">
        <f t="shared" si="2"/>
        <v>8475</v>
      </c>
      <c r="C19" s="138">
        <f t="shared" si="1"/>
        <v>4383</v>
      </c>
      <c r="D19" s="138">
        <f t="shared" si="1"/>
        <v>4092</v>
      </c>
      <c r="E19" s="138"/>
      <c r="F19" s="138">
        <v>1369</v>
      </c>
      <c r="G19" s="138">
        <v>707</v>
      </c>
      <c r="H19" s="138">
        <v>662</v>
      </c>
      <c r="I19" s="138"/>
      <c r="J19" s="138">
        <v>1317</v>
      </c>
      <c r="K19" s="138">
        <v>668</v>
      </c>
      <c r="L19" s="138">
        <v>649</v>
      </c>
      <c r="M19" s="138"/>
      <c r="N19" s="138">
        <v>1474</v>
      </c>
      <c r="O19" s="138">
        <v>781</v>
      </c>
      <c r="P19" s="138">
        <v>693</v>
      </c>
      <c r="Q19" s="138"/>
      <c r="R19" s="138">
        <v>1486</v>
      </c>
      <c r="S19" s="138">
        <v>753</v>
      </c>
      <c r="T19" s="138">
        <v>733</v>
      </c>
      <c r="U19" s="138"/>
      <c r="V19" s="138">
        <v>1346</v>
      </c>
      <c r="W19" s="138">
        <v>706</v>
      </c>
      <c r="X19" s="138">
        <v>640</v>
      </c>
      <c r="Y19" s="138"/>
      <c r="Z19" s="138">
        <v>1483</v>
      </c>
      <c r="AA19" s="138">
        <v>768</v>
      </c>
      <c r="AB19" s="138">
        <v>715</v>
      </c>
      <c r="AC19" s="121"/>
    </row>
    <row r="20" spans="1:29" x14ac:dyDescent="0.25">
      <c r="A20" s="108" t="s">
        <v>208</v>
      </c>
      <c r="B20" s="138">
        <f t="shared" si="2"/>
        <v>33935</v>
      </c>
      <c r="C20" s="138">
        <f t="shared" si="1"/>
        <v>17380</v>
      </c>
      <c r="D20" s="138">
        <f t="shared" si="1"/>
        <v>16555</v>
      </c>
      <c r="E20" s="138"/>
      <c r="F20" s="138">
        <v>5206</v>
      </c>
      <c r="G20" s="138">
        <v>2698</v>
      </c>
      <c r="H20" s="138">
        <v>2508</v>
      </c>
      <c r="I20" s="138"/>
      <c r="J20" s="138">
        <v>5329</v>
      </c>
      <c r="K20" s="138">
        <v>2674</v>
      </c>
      <c r="L20" s="138">
        <v>2655</v>
      </c>
      <c r="M20" s="138"/>
      <c r="N20" s="138">
        <v>5599</v>
      </c>
      <c r="O20" s="138">
        <v>2882</v>
      </c>
      <c r="P20" s="138">
        <v>2717</v>
      </c>
      <c r="Q20" s="138"/>
      <c r="R20" s="138">
        <v>5461</v>
      </c>
      <c r="S20" s="138">
        <v>2800</v>
      </c>
      <c r="T20" s="138">
        <v>2661</v>
      </c>
      <c r="U20" s="138"/>
      <c r="V20" s="138">
        <v>5474</v>
      </c>
      <c r="W20" s="138">
        <v>2783</v>
      </c>
      <c r="X20" s="138">
        <v>2691</v>
      </c>
      <c r="Y20" s="138"/>
      <c r="Z20" s="138">
        <v>6866</v>
      </c>
      <c r="AA20" s="138">
        <v>3543</v>
      </c>
      <c r="AB20" s="138">
        <v>3323</v>
      </c>
      <c r="AC20" s="121"/>
    </row>
    <row r="21" spans="1:29" x14ac:dyDescent="0.25">
      <c r="A21" s="26" t="s">
        <v>209</v>
      </c>
      <c r="B21" s="138">
        <f t="shared" si="2"/>
        <v>8819</v>
      </c>
      <c r="C21" s="138">
        <f t="shared" si="1"/>
        <v>4509</v>
      </c>
      <c r="D21" s="138">
        <f t="shared" si="1"/>
        <v>4310</v>
      </c>
      <c r="E21" s="138"/>
      <c r="F21" s="138">
        <v>1411</v>
      </c>
      <c r="G21" s="138">
        <v>741</v>
      </c>
      <c r="H21" s="138">
        <v>670</v>
      </c>
      <c r="I21" s="138"/>
      <c r="J21" s="138">
        <v>1387</v>
      </c>
      <c r="K21" s="138">
        <v>744</v>
      </c>
      <c r="L21" s="138">
        <v>643</v>
      </c>
      <c r="M21" s="138"/>
      <c r="N21" s="138">
        <v>1460</v>
      </c>
      <c r="O21" s="138">
        <v>729</v>
      </c>
      <c r="P21" s="138">
        <v>731</v>
      </c>
      <c r="Q21" s="138"/>
      <c r="R21" s="138">
        <v>1449</v>
      </c>
      <c r="S21" s="138">
        <v>736</v>
      </c>
      <c r="T21" s="138">
        <v>713</v>
      </c>
      <c r="U21" s="138"/>
      <c r="V21" s="138">
        <v>1443</v>
      </c>
      <c r="W21" s="138">
        <v>742</v>
      </c>
      <c r="X21" s="138">
        <v>701</v>
      </c>
      <c r="Y21" s="138"/>
      <c r="Z21" s="138">
        <v>1669</v>
      </c>
      <c r="AA21" s="138">
        <v>817</v>
      </c>
      <c r="AB21" s="138">
        <v>852</v>
      </c>
      <c r="AC21" s="121"/>
    </row>
    <row r="22" spans="1:29" x14ac:dyDescent="0.25">
      <c r="A22" s="26" t="s">
        <v>210</v>
      </c>
      <c r="B22" s="138">
        <f t="shared" si="2"/>
        <v>31152</v>
      </c>
      <c r="C22" s="138">
        <f t="shared" si="1"/>
        <v>15757</v>
      </c>
      <c r="D22" s="138">
        <f t="shared" si="1"/>
        <v>15395</v>
      </c>
      <c r="E22" s="138"/>
      <c r="F22" s="138">
        <v>4722</v>
      </c>
      <c r="G22" s="138">
        <v>2366</v>
      </c>
      <c r="H22" s="138">
        <v>2356</v>
      </c>
      <c r="I22" s="138"/>
      <c r="J22" s="138">
        <v>4802</v>
      </c>
      <c r="K22" s="138">
        <v>2421</v>
      </c>
      <c r="L22" s="138">
        <v>2381</v>
      </c>
      <c r="M22" s="138"/>
      <c r="N22" s="138">
        <v>5275</v>
      </c>
      <c r="O22" s="138">
        <v>2689</v>
      </c>
      <c r="P22" s="138">
        <v>2586</v>
      </c>
      <c r="Q22" s="138"/>
      <c r="R22" s="138">
        <v>5178</v>
      </c>
      <c r="S22" s="138">
        <v>2585</v>
      </c>
      <c r="T22" s="138">
        <v>2593</v>
      </c>
      <c r="U22" s="138"/>
      <c r="V22" s="138">
        <v>5179</v>
      </c>
      <c r="W22" s="138">
        <v>2683</v>
      </c>
      <c r="X22" s="138">
        <v>2496</v>
      </c>
      <c r="Y22" s="138"/>
      <c r="Z22" s="138">
        <v>5996</v>
      </c>
      <c r="AA22" s="138">
        <v>3013</v>
      </c>
      <c r="AB22" s="138">
        <v>2983</v>
      </c>
      <c r="AC22" s="121"/>
    </row>
    <row r="23" spans="1:29" x14ac:dyDescent="0.25">
      <c r="A23" s="26" t="s">
        <v>211</v>
      </c>
      <c r="B23" s="138">
        <f t="shared" si="2"/>
        <v>7815</v>
      </c>
      <c r="C23" s="138">
        <f t="shared" si="1"/>
        <v>4064</v>
      </c>
      <c r="D23" s="138">
        <f t="shared" si="1"/>
        <v>3751</v>
      </c>
      <c r="E23" s="138"/>
      <c r="F23" s="138">
        <v>1274</v>
      </c>
      <c r="G23" s="138">
        <v>665</v>
      </c>
      <c r="H23" s="138">
        <v>609</v>
      </c>
      <c r="I23" s="138"/>
      <c r="J23" s="138">
        <v>1231</v>
      </c>
      <c r="K23" s="138">
        <v>633</v>
      </c>
      <c r="L23" s="138">
        <v>598</v>
      </c>
      <c r="M23" s="138"/>
      <c r="N23" s="138">
        <v>1353</v>
      </c>
      <c r="O23" s="138">
        <v>704</v>
      </c>
      <c r="P23" s="138">
        <v>649</v>
      </c>
      <c r="Q23" s="138"/>
      <c r="R23" s="138">
        <v>1270</v>
      </c>
      <c r="S23" s="138">
        <v>674</v>
      </c>
      <c r="T23" s="138">
        <v>596</v>
      </c>
      <c r="U23" s="138"/>
      <c r="V23" s="138">
        <v>1265</v>
      </c>
      <c r="W23" s="138">
        <v>660</v>
      </c>
      <c r="X23" s="138">
        <v>605</v>
      </c>
      <c r="Y23" s="138"/>
      <c r="Z23" s="138">
        <v>1422</v>
      </c>
      <c r="AA23" s="138">
        <v>728</v>
      </c>
      <c r="AB23" s="138">
        <v>694</v>
      </c>
      <c r="AC23" s="120"/>
    </row>
    <row r="24" spans="1:29" x14ac:dyDescent="0.25">
      <c r="A24" s="26" t="s">
        <v>212</v>
      </c>
      <c r="B24" s="138">
        <f t="shared" si="2"/>
        <v>12187</v>
      </c>
      <c r="C24" s="138">
        <f t="shared" si="1"/>
        <v>6252</v>
      </c>
      <c r="D24" s="138">
        <f t="shared" si="1"/>
        <v>5935</v>
      </c>
      <c r="E24" s="138"/>
      <c r="F24" s="138">
        <v>1983</v>
      </c>
      <c r="G24" s="138">
        <v>1038</v>
      </c>
      <c r="H24" s="138">
        <v>945</v>
      </c>
      <c r="I24" s="138"/>
      <c r="J24" s="138">
        <v>2002</v>
      </c>
      <c r="K24" s="138">
        <v>1061</v>
      </c>
      <c r="L24" s="138">
        <v>941</v>
      </c>
      <c r="M24" s="138"/>
      <c r="N24" s="138">
        <v>2068</v>
      </c>
      <c r="O24" s="138">
        <v>1058</v>
      </c>
      <c r="P24" s="138">
        <v>1010</v>
      </c>
      <c r="Q24" s="138"/>
      <c r="R24" s="138">
        <v>1991</v>
      </c>
      <c r="S24" s="138">
        <v>1001</v>
      </c>
      <c r="T24" s="138">
        <v>990</v>
      </c>
      <c r="U24" s="138"/>
      <c r="V24" s="138">
        <v>1879</v>
      </c>
      <c r="W24" s="138">
        <v>940</v>
      </c>
      <c r="X24" s="138">
        <v>939</v>
      </c>
      <c r="Y24" s="138"/>
      <c r="Z24" s="138">
        <v>2264</v>
      </c>
      <c r="AA24" s="138">
        <v>1154</v>
      </c>
      <c r="AB24" s="138">
        <v>1110</v>
      </c>
      <c r="AC24" s="121"/>
    </row>
    <row r="25" spans="1:29" x14ac:dyDescent="0.25">
      <c r="A25" s="26" t="s">
        <v>213</v>
      </c>
      <c r="B25" s="138">
        <f t="shared" si="2"/>
        <v>7193</v>
      </c>
      <c r="C25" s="138">
        <f t="shared" si="2"/>
        <v>3626</v>
      </c>
      <c r="D25" s="138">
        <f t="shared" si="2"/>
        <v>3567</v>
      </c>
      <c r="E25" s="138"/>
      <c r="F25" s="138">
        <v>1127</v>
      </c>
      <c r="G25" s="138">
        <v>552</v>
      </c>
      <c r="H25" s="138">
        <v>575</v>
      </c>
      <c r="I25" s="138"/>
      <c r="J25" s="138">
        <v>1181</v>
      </c>
      <c r="K25" s="138">
        <v>588</v>
      </c>
      <c r="L25" s="138">
        <v>593</v>
      </c>
      <c r="M25" s="138"/>
      <c r="N25" s="138">
        <v>1188</v>
      </c>
      <c r="O25" s="138">
        <v>626</v>
      </c>
      <c r="P25" s="138">
        <v>562</v>
      </c>
      <c r="Q25" s="138"/>
      <c r="R25" s="138">
        <v>1249</v>
      </c>
      <c r="S25" s="138">
        <v>630</v>
      </c>
      <c r="T25" s="138">
        <v>619</v>
      </c>
      <c r="U25" s="138"/>
      <c r="V25" s="138">
        <v>1153</v>
      </c>
      <c r="W25" s="138">
        <v>597</v>
      </c>
      <c r="X25" s="138">
        <v>556</v>
      </c>
      <c r="Y25" s="138"/>
      <c r="Z25" s="138">
        <v>1295</v>
      </c>
      <c r="AA25" s="138">
        <v>633</v>
      </c>
      <c r="AB25" s="138">
        <v>662</v>
      </c>
      <c r="AC25" s="121"/>
    </row>
    <row r="26" spans="1:29" x14ac:dyDescent="0.25">
      <c r="A26" s="26" t="s">
        <v>214</v>
      </c>
      <c r="B26" s="138">
        <f t="shared" si="2"/>
        <v>11729</v>
      </c>
      <c r="C26" s="138">
        <f t="shared" si="2"/>
        <v>6046</v>
      </c>
      <c r="D26" s="138">
        <f t="shared" si="2"/>
        <v>5683</v>
      </c>
      <c r="E26" s="138"/>
      <c r="F26" s="138">
        <v>1926</v>
      </c>
      <c r="G26" s="138">
        <v>1015</v>
      </c>
      <c r="H26" s="138">
        <v>911</v>
      </c>
      <c r="I26" s="138"/>
      <c r="J26" s="138">
        <v>1836</v>
      </c>
      <c r="K26" s="138">
        <v>930</v>
      </c>
      <c r="L26" s="138">
        <v>906</v>
      </c>
      <c r="M26" s="138"/>
      <c r="N26" s="138">
        <v>1987</v>
      </c>
      <c r="O26" s="138">
        <v>1036</v>
      </c>
      <c r="P26" s="138">
        <v>951</v>
      </c>
      <c r="Q26" s="138"/>
      <c r="R26" s="138">
        <v>1946</v>
      </c>
      <c r="S26" s="138">
        <v>991</v>
      </c>
      <c r="T26" s="138">
        <v>955</v>
      </c>
      <c r="U26" s="138"/>
      <c r="V26" s="138">
        <v>1935</v>
      </c>
      <c r="W26" s="138">
        <v>977</v>
      </c>
      <c r="X26" s="138">
        <v>958</v>
      </c>
      <c r="Y26" s="138"/>
      <c r="Z26" s="138">
        <v>2099</v>
      </c>
      <c r="AA26" s="138">
        <v>1097</v>
      </c>
      <c r="AB26" s="138">
        <v>1002</v>
      </c>
      <c r="AC26" s="121"/>
    </row>
    <row r="27" spans="1:29" x14ac:dyDescent="0.25">
      <c r="A27" s="26" t="s">
        <v>215</v>
      </c>
      <c r="B27" s="138">
        <f t="shared" si="2"/>
        <v>6315</v>
      </c>
      <c r="C27" s="138">
        <f t="shared" si="2"/>
        <v>3221</v>
      </c>
      <c r="D27" s="138">
        <f t="shared" si="2"/>
        <v>3094</v>
      </c>
      <c r="E27" s="138"/>
      <c r="F27" s="138">
        <v>1019</v>
      </c>
      <c r="G27" s="138">
        <v>518</v>
      </c>
      <c r="H27" s="138">
        <v>501</v>
      </c>
      <c r="I27" s="138"/>
      <c r="J27" s="138">
        <v>992</v>
      </c>
      <c r="K27" s="138">
        <v>514</v>
      </c>
      <c r="L27" s="138">
        <v>478</v>
      </c>
      <c r="M27" s="138"/>
      <c r="N27" s="138">
        <v>1029</v>
      </c>
      <c r="O27" s="138">
        <v>527</v>
      </c>
      <c r="P27" s="138">
        <v>502</v>
      </c>
      <c r="Q27" s="138"/>
      <c r="R27" s="138">
        <v>1007</v>
      </c>
      <c r="S27" s="138">
        <v>527</v>
      </c>
      <c r="T27" s="138">
        <v>480</v>
      </c>
      <c r="U27" s="138"/>
      <c r="V27" s="138">
        <v>1036</v>
      </c>
      <c r="W27" s="138">
        <v>517</v>
      </c>
      <c r="X27" s="138">
        <v>519</v>
      </c>
      <c r="Y27" s="138"/>
      <c r="Z27" s="138">
        <v>1232</v>
      </c>
      <c r="AA27" s="138">
        <v>618</v>
      </c>
      <c r="AB27" s="138">
        <v>614</v>
      </c>
      <c r="AC27" s="121"/>
    </row>
    <row r="28" spans="1:29" x14ac:dyDescent="0.25">
      <c r="A28" s="26" t="s">
        <v>216</v>
      </c>
      <c r="B28" s="138">
        <f t="shared" si="2"/>
        <v>13508</v>
      </c>
      <c r="C28" s="138">
        <f t="shared" si="2"/>
        <v>6984</v>
      </c>
      <c r="D28" s="138">
        <f t="shared" si="2"/>
        <v>6524</v>
      </c>
      <c r="E28" s="138"/>
      <c r="F28" s="138">
        <v>2182</v>
      </c>
      <c r="G28" s="138">
        <v>1113</v>
      </c>
      <c r="H28" s="138">
        <v>1069</v>
      </c>
      <c r="I28" s="138"/>
      <c r="J28" s="138">
        <v>2164</v>
      </c>
      <c r="K28" s="138">
        <v>1090</v>
      </c>
      <c r="L28" s="138">
        <v>1074</v>
      </c>
      <c r="M28" s="138"/>
      <c r="N28" s="138">
        <v>2258</v>
      </c>
      <c r="O28" s="138">
        <v>1179</v>
      </c>
      <c r="P28" s="138">
        <v>1079</v>
      </c>
      <c r="Q28" s="138"/>
      <c r="R28" s="138">
        <v>2181</v>
      </c>
      <c r="S28" s="138">
        <v>1151</v>
      </c>
      <c r="T28" s="138">
        <v>1030</v>
      </c>
      <c r="U28" s="138"/>
      <c r="V28" s="138">
        <v>2200</v>
      </c>
      <c r="W28" s="138">
        <v>1134</v>
      </c>
      <c r="X28" s="138">
        <v>1066</v>
      </c>
      <c r="Y28" s="138"/>
      <c r="Z28" s="138">
        <v>2523</v>
      </c>
      <c r="AA28" s="138">
        <v>1317</v>
      </c>
      <c r="AB28" s="138">
        <v>1206</v>
      </c>
      <c r="AC28" s="121"/>
    </row>
    <row r="29" spans="1:29" x14ac:dyDescent="0.25">
      <c r="A29" s="26" t="s">
        <v>217</v>
      </c>
      <c r="B29" s="138">
        <f t="shared" si="2"/>
        <v>12951</v>
      </c>
      <c r="C29" s="138">
        <f t="shared" si="2"/>
        <v>6623</v>
      </c>
      <c r="D29" s="138">
        <f t="shared" si="2"/>
        <v>6328</v>
      </c>
      <c r="E29" s="138"/>
      <c r="F29" s="138">
        <v>2065</v>
      </c>
      <c r="G29" s="138">
        <v>1029</v>
      </c>
      <c r="H29" s="138">
        <v>1036</v>
      </c>
      <c r="I29" s="138"/>
      <c r="J29" s="138">
        <v>2005</v>
      </c>
      <c r="K29" s="138">
        <v>1040</v>
      </c>
      <c r="L29" s="138">
        <v>965</v>
      </c>
      <c r="M29" s="138"/>
      <c r="N29" s="138">
        <v>2113</v>
      </c>
      <c r="O29" s="138">
        <v>1048</v>
      </c>
      <c r="P29" s="138">
        <v>1065</v>
      </c>
      <c r="Q29" s="138"/>
      <c r="R29" s="138">
        <v>2160</v>
      </c>
      <c r="S29" s="138">
        <v>1103</v>
      </c>
      <c r="T29" s="138">
        <v>1057</v>
      </c>
      <c r="U29" s="138"/>
      <c r="V29" s="138">
        <v>2025</v>
      </c>
      <c r="W29" s="138">
        <v>1060</v>
      </c>
      <c r="X29" s="138">
        <v>965</v>
      </c>
      <c r="Y29" s="138"/>
      <c r="Z29" s="138">
        <v>2583</v>
      </c>
      <c r="AA29" s="138">
        <v>1343</v>
      </c>
      <c r="AB29" s="138">
        <v>1240</v>
      </c>
      <c r="AC29" s="121"/>
    </row>
    <row r="30" spans="1:29" x14ac:dyDescent="0.25">
      <c r="A30" s="26" t="s">
        <v>218</v>
      </c>
      <c r="B30" s="138">
        <f t="shared" si="2"/>
        <v>7801</v>
      </c>
      <c r="C30" s="138">
        <f t="shared" si="2"/>
        <v>3998</v>
      </c>
      <c r="D30" s="138">
        <f t="shared" si="2"/>
        <v>3803</v>
      </c>
      <c r="E30" s="138"/>
      <c r="F30" s="138">
        <v>1318</v>
      </c>
      <c r="G30" s="138">
        <v>641</v>
      </c>
      <c r="H30" s="138">
        <v>677</v>
      </c>
      <c r="I30" s="138"/>
      <c r="J30" s="138">
        <v>1239</v>
      </c>
      <c r="K30" s="138">
        <v>627</v>
      </c>
      <c r="L30" s="138">
        <v>612</v>
      </c>
      <c r="M30" s="138"/>
      <c r="N30" s="138">
        <v>1307</v>
      </c>
      <c r="O30" s="138">
        <v>667</v>
      </c>
      <c r="P30" s="138">
        <v>640</v>
      </c>
      <c r="Q30" s="138"/>
      <c r="R30" s="138">
        <v>1273</v>
      </c>
      <c r="S30" s="138">
        <v>673</v>
      </c>
      <c r="T30" s="138">
        <v>600</v>
      </c>
      <c r="U30" s="138"/>
      <c r="V30" s="138">
        <v>1320</v>
      </c>
      <c r="W30" s="138">
        <v>697</v>
      </c>
      <c r="X30" s="138">
        <v>623</v>
      </c>
      <c r="Y30" s="138"/>
      <c r="Z30" s="138">
        <v>1344</v>
      </c>
      <c r="AA30" s="138">
        <v>693</v>
      </c>
      <c r="AB30" s="138">
        <v>651</v>
      </c>
      <c r="AC30" s="121"/>
    </row>
    <row r="31" spans="1:29" x14ac:dyDescent="0.25">
      <c r="A31" s="26" t="s">
        <v>219</v>
      </c>
      <c r="B31" s="138">
        <f t="shared" si="2"/>
        <v>8143</v>
      </c>
      <c r="C31" s="138">
        <f t="shared" si="2"/>
        <v>4239</v>
      </c>
      <c r="D31" s="138">
        <f t="shared" si="2"/>
        <v>3904</v>
      </c>
      <c r="E31" s="138"/>
      <c r="F31" s="138">
        <v>1339</v>
      </c>
      <c r="G31" s="138">
        <v>706</v>
      </c>
      <c r="H31" s="138">
        <v>633</v>
      </c>
      <c r="I31" s="138"/>
      <c r="J31" s="138">
        <v>1253</v>
      </c>
      <c r="K31" s="138">
        <v>663</v>
      </c>
      <c r="L31" s="138">
        <v>590</v>
      </c>
      <c r="M31" s="138"/>
      <c r="N31" s="138">
        <v>1346</v>
      </c>
      <c r="O31" s="138">
        <v>708</v>
      </c>
      <c r="P31" s="138">
        <v>638</v>
      </c>
      <c r="Q31" s="138"/>
      <c r="R31" s="138">
        <v>1350</v>
      </c>
      <c r="S31" s="138">
        <v>698</v>
      </c>
      <c r="T31" s="138">
        <v>652</v>
      </c>
      <c r="U31" s="138"/>
      <c r="V31" s="138">
        <v>1296</v>
      </c>
      <c r="W31" s="138">
        <v>662</v>
      </c>
      <c r="X31" s="138">
        <v>634</v>
      </c>
      <c r="Y31" s="138"/>
      <c r="Z31" s="138">
        <v>1559</v>
      </c>
      <c r="AA31" s="138">
        <v>802</v>
      </c>
      <c r="AB31" s="138">
        <v>757</v>
      </c>
      <c r="AC31" s="121"/>
    </row>
    <row r="32" spans="1:29" x14ac:dyDescent="0.25">
      <c r="A32" s="26" t="s">
        <v>220</v>
      </c>
      <c r="B32" s="138">
        <f t="shared" si="2"/>
        <v>3218</v>
      </c>
      <c r="C32" s="138">
        <f t="shared" si="2"/>
        <v>1703</v>
      </c>
      <c r="D32" s="138">
        <f t="shared" si="2"/>
        <v>1515</v>
      </c>
      <c r="E32" s="138"/>
      <c r="F32" s="138">
        <v>530</v>
      </c>
      <c r="G32" s="138">
        <v>279</v>
      </c>
      <c r="H32" s="138">
        <v>251</v>
      </c>
      <c r="I32" s="138"/>
      <c r="J32" s="138">
        <v>508</v>
      </c>
      <c r="K32" s="138">
        <v>272</v>
      </c>
      <c r="L32" s="138">
        <v>236</v>
      </c>
      <c r="M32" s="138"/>
      <c r="N32" s="138">
        <v>577</v>
      </c>
      <c r="O32" s="138">
        <v>308</v>
      </c>
      <c r="P32" s="138">
        <v>269</v>
      </c>
      <c r="Q32" s="138"/>
      <c r="R32" s="138">
        <v>520</v>
      </c>
      <c r="S32" s="138">
        <v>277</v>
      </c>
      <c r="T32" s="138">
        <v>243</v>
      </c>
      <c r="U32" s="138"/>
      <c r="V32" s="138">
        <v>509</v>
      </c>
      <c r="W32" s="138">
        <v>254</v>
      </c>
      <c r="X32" s="138">
        <v>255</v>
      </c>
      <c r="Y32" s="138"/>
      <c r="Z32" s="138">
        <v>574</v>
      </c>
      <c r="AA32" s="138">
        <v>313</v>
      </c>
      <c r="AB32" s="138">
        <v>261</v>
      </c>
      <c r="AC32" s="121"/>
    </row>
    <row r="33" spans="1:29" x14ac:dyDescent="0.25">
      <c r="A33" s="26" t="s">
        <v>221</v>
      </c>
      <c r="B33" s="138">
        <f t="shared" si="2"/>
        <v>24314</v>
      </c>
      <c r="C33" s="138">
        <f t="shared" si="2"/>
        <v>12384</v>
      </c>
      <c r="D33" s="138">
        <f t="shared" si="2"/>
        <v>11930</v>
      </c>
      <c r="E33" s="138"/>
      <c r="F33" s="138">
        <v>3770</v>
      </c>
      <c r="G33" s="138">
        <v>1906</v>
      </c>
      <c r="H33" s="138">
        <v>1864</v>
      </c>
      <c r="I33" s="138"/>
      <c r="J33" s="138">
        <v>3772</v>
      </c>
      <c r="K33" s="138">
        <v>1900</v>
      </c>
      <c r="L33" s="138">
        <v>1872</v>
      </c>
      <c r="M33" s="138"/>
      <c r="N33" s="138">
        <v>4091</v>
      </c>
      <c r="O33" s="138">
        <v>2074</v>
      </c>
      <c r="P33" s="138">
        <v>2017</v>
      </c>
      <c r="Q33" s="138"/>
      <c r="R33" s="138">
        <v>4032</v>
      </c>
      <c r="S33" s="138">
        <v>2082</v>
      </c>
      <c r="T33" s="138">
        <v>1950</v>
      </c>
      <c r="U33" s="138"/>
      <c r="V33" s="138">
        <v>4029</v>
      </c>
      <c r="W33" s="138">
        <v>2077</v>
      </c>
      <c r="X33" s="138">
        <v>1952</v>
      </c>
      <c r="Y33" s="138"/>
      <c r="Z33" s="138">
        <v>4620</v>
      </c>
      <c r="AA33" s="138">
        <v>2345</v>
      </c>
      <c r="AB33" s="138">
        <v>2275</v>
      </c>
      <c r="AC33" s="121"/>
    </row>
    <row r="34" spans="1:29" x14ac:dyDescent="0.25">
      <c r="A34" s="26" t="s">
        <v>222</v>
      </c>
      <c r="B34" s="138">
        <f t="shared" si="2"/>
        <v>19492</v>
      </c>
      <c r="C34" s="138">
        <f t="shared" si="2"/>
        <v>9842</v>
      </c>
      <c r="D34" s="138">
        <f t="shared" si="2"/>
        <v>9650</v>
      </c>
      <c r="E34" s="138"/>
      <c r="F34" s="138">
        <v>3105</v>
      </c>
      <c r="G34" s="138">
        <v>1597</v>
      </c>
      <c r="H34" s="138">
        <v>1508</v>
      </c>
      <c r="I34" s="138"/>
      <c r="J34" s="138">
        <v>3110</v>
      </c>
      <c r="K34" s="138">
        <v>1552</v>
      </c>
      <c r="L34" s="138">
        <v>1558</v>
      </c>
      <c r="M34" s="138"/>
      <c r="N34" s="138">
        <v>3258</v>
      </c>
      <c r="O34" s="138">
        <v>1655</v>
      </c>
      <c r="P34" s="138">
        <v>1603</v>
      </c>
      <c r="Q34" s="138"/>
      <c r="R34" s="138">
        <v>3338</v>
      </c>
      <c r="S34" s="138">
        <v>1684</v>
      </c>
      <c r="T34" s="138">
        <v>1654</v>
      </c>
      <c r="U34" s="138"/>
      <c r="V34" s="138">
        <v>3097</v>
      </c>
      <c r="W34" s="138">
        <v>1530</v>
      </c>
      <c r="X34" s="138">
        <v>1567</v>
      </c>
      <c r="Y34" s="138"/>
      <c r="Z34" s="138">
        <v>3584</v>
      </c>
      <c r="AA34" s="138">
        <v>1824</v>
      </c>
      <c r="AB34" s="138">
        <v>1760</v>
      </c>
    </row>
    <row r="35" spans="1:29" ht="15.75" thickBot="1" x14ac:dyDescent="0.3">
      <c r="A35" s="27" t="s">
        <v>223</v>
      </c>
      <c r="B35" s="139">
        <f t="shared" si="2"/>
        <v>3529</v>
      </c>
      <c r="C35" s="139">
        <f t="shared" si="2"/>
        <v>1812</v>
      </c>
      <c r="D35" s="139">
        <f t="shared" si="2"/>
        <v>1717</v>
      </c>
      <c r="E35" s="139"/>
      <c r="F35" s="139">
        <v>586</v>
      </c>
      <c r="G35" s="139">
        <v>315</v>
      </c>
      <c r="H35" s="139">
        <v>271</v>
      </c>
      <c r="I35" s="139"/>
      <c r="J35" s="139">
        <v>584</v>
      </c>
      <c r="K35" s="139">
        <v>300</v>
      </c>
      <c r="L35" s="139">
        <v>284</v>
      </c>
      <c r="M35" s="139"/>
      <c r="N35" s="139">
        <v>638</v>
      </c>
      <c r="O35" s="139">
        <v>318</v>
      </c>
      <c r="P35" s="139">
        <v>320</v>
      </c>
      <c r="Q35" s="139"/>
      <c r="R35" s="139">
        <v>539</v>
      </c>
      <c r="S35" s="139">
        <v>258</v>
      </c>
      <c r="T35" s="139">
        <v>281</v>
      </c>
      <c r="U35" s="139"/>
      <c r="V35" s="139">
        <v>554</v>
      </c>
      <c r="W35" s="139">
        <v>291</v>
      </c>
      <c r="X35" s="139">
        <v>263</v>
      </c>
      <c r="Y35" s="139"/>
      <c r="Z35" s="139">
        <v>628</v>
      </c>
      <c r="AA35" s="139">
        <v>330</v>
      </c>
      <c r="AB35" s="139">
        <v>298</v>
      </c>
      <c r="AC35" s="121"/>
    </row>
    <row r="36" spans="1:29" x14ac:dyDescent="0.25">
      <c r="A36" s="218" t="s">
        <v>122</v>
      </c>
      <c r="B36" s="218"/>
      <c r="C36" s="218"/>
      <c r="D36" s="218"/>
      <c r="E36" s="218"/>
      <c r="F36" s="218"/>
      <c r="G36" s="218"/>
      <c r="AC36" s="121"/>
    </row>
    <row r="37" spans="1:29" x14ac:dyDescent="0.25">
      <c r="AC37" s="121"/>
    </row>
    <row r="38" spans="1:29" x14ac:dyDescent="0.25">
      <c r="AC38" s="121"/>
    </row>
    <row r="39" spans="1:29" x14ac:dyDescent="0.25">
      <c r="AC39" s="121"/>
    </row>
    <row r="40" spans="1:29" x14ac:dyDescent="0.25">
      <c r="AC40" s="121"/>
    </row>
    <row r="41" spans="1:29" x14ac:dyDescent="0.25">
      <c r="AC41" s="120"/>
    </row>
    <row r="42" spans="1:29" x14ac:dyDescent="0.25">
      <c r="AC42" s="121"/>
    </row>
    <row r="43" spans="1:29" x14ac:dyDescent="0.25">
      <c r="AC43" s="121"/>
    </row>
    <row r="44" spans="1:29" x14ac:dyDescent="0.25">
      <c r="AC44" s="121"/>
    </row>
  </sheetData>
  <mergeCells count="14">
    <mergeCell ref="R6:T6"/>
    <mergeCell ref="V6:X6"/>
    <mergeCell ref="Z6:AB6"/>
    <mergeCell ref="A36:G36"/>
    <mergeCell ref="A6:A7"/>
    <mergeCell ref="B6:D6"/>
    <mergeCell ref="F6:H6"/>
    <mergeCell ref="J6:L6"/>
    <mergeCell ref="N6:P6"/>
    <mergeCell ref="A1:AB1"/>
    <mergeCell ref="A2:AB2"/>
    <mergeCell ref="A3:AB3"/>
    <mergeCell ref="A4:AB4"/>
    <mergeCell ref="A5:AB5"/>
  </mergeCells>
  <hyperlinks>
    <hyperlink ref="AC2" location="Contenido!A1" display="Contenido" xr:uid="{E16774CB-F4B7-4E4C-9525-9279FF1CFBC1}"/>
  </hyperlinks>
  <pageMargins left="0.7" right="0.7" top="0.75" bottom="0.75" header="0.3" footer="0.3"/>
  <pageSetup scale="6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72A94-1031-4A12-976A-B38EDA021E47}">
  <sheetPr>
    <tabColor rgb="FFF2DAB1"/>
    <pageSetUpPr fitToPage="1"/>
  </sheetPr>
  <dimension ref="A1:AC44"/>
  <sheetViews>
    <sheetView showGridLines="0" workbookViewId="0">
      <pane xSplit="1" ySplit="7" topLeftCell="C8" activePane="bottomRight" state="frozen"/>
      <selection pane="topRight" activeCell="B1" sqref="B1"/>
      <selection pane="bottomLeft" activeCell="A8" sqref="A8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28515625" customWidth="1"/>
    <col min="6" max="8" width="8.28515625" customWidth="1"/>
    <col min="9" max="9" width="1.28515625" customWidth="1"/>
    <col min="10" max="12" width="8.28515625" customWidth="1"/>
    <col min="13" max="13" width="1.42578125" customWidth="1"/>
    <col min="14" max="16" width="8.28515625" customWidth="1"/>
    <col min="17" max="17" width="1.5703125" customWidth="1"/>
    <col min="18" max="20" width="8.28515625" customWidth="1"/>
    <col min="21" max="21" width="1.140625" customWidth="1"/>
    <col min="22" max="24" width="8.28515625" customWidth="1"/>
    <col min="25" max="25" width="1.28515625" customWidth="1"/>
    <col min="26" max="28" width="8.28515625" customWidth="1"/>
    <col min="29" max="29" width="14" style="119" customWidth="1"/>
  </cols>
  <sheetData>
    <row r="1" spans="1:29" x14ac:dyDescent="0.25">
      <c r="A1" s="223" t="s">
        <v>224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</row>
    <row r="2" spans="1:29" x14ac:dyDescent="0.25">
      <c r="A2" s="224" t="s">
        <v>225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114" t="s">
        <v>0</v>
      </c>
    </row>
    <row r="3" spans="1:29" x14ac:dyDescent="0.25">
      <c r="A3" s="223" t="s">
        <v>195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</row>
    <row r="4" spans="1:29" x14ac:dyDescent="0.25">
      <c r="A4" s="224" t="s">
        <v>112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</row>
    <row r="5" spans="1:29" x14ac:dyDescent="0.25">
      <c r="A5" s="224" t="s">
        <v>182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120"/>
    </row>
    <row r="6" spans="1:29" x14ac:dyDescent="0.25">
      <c r="A6" s="228" t="s">
        <v>196</v>
      </c>
      <c r="B6" s="226" t="s">
        <v>130</v>
      </c>
      <c r="C6" s="226"/>
      <c r="D6" s="226"/>
      <c r="E6" s="82"/>
      <c r="F6" s="226" t="s">
        <v>132</v>
      </c>
      <c r="G6" s="226"/>
      <c r="H6" s="226"/>
      <c r="I6" s="82"/>
      <c r="J6" s="226" t="s">
        <v>133</v>
      </c>
      <c r="K6" s="226"/>
      <c r="L6" s="226"/>
      <c r="M6" s="82"/>
      <c r="N6" s="226" t="s">
        <v>134</v>
      </c>
      <c r="O6" s="226"/>
      <c r="P6" s="226"/>
      <c r="Q6" s="82"/>
      <c r="R6" s="226" t="s">
        <v>136</v>
      </c>
      <c r="S6" s="226"/>
      <c r="T6" s="226"/>
      <c r="U6" s="82"/>
      <c r="V6" s="226" t="s">
        <v>137</v>
      </c>
      <c r="W6" s="226"/>
      <c r="X6" s="226"/>
      <c r="Y6" s="82"/>
      <c r="Z6" s="226" t="s">
        <v>138</v>
      </c>
      <c r="AA6" s="226"/>
      <c r="AB6" s="226"/>
    </row>
    <row r="7" spans="1:29" x14ac:dyDescent="0.25">
      <c r="A7" s="228"/>
      <c r="B7" s="83" t="s">
        <v>130</v>
      </c>
      <c r="C7" s="83" t="s">
        <v>184</v>
      </c>
      <c r="D7" s="83" t="s">
        <v>185</v>
      </c>
      <c r="E7" s="82"/>
      <c r="F7" s="83" t="s">
        <v>130</v>
      </c>
      <c r="G7" s="83" t="s">
        <v>184</v>
      </c>
      <c r="H7" s="83" t="s">
        <v>185</v>
      </c>
      <c r="I7" s="82"/>
      <c r="J7" s="83" t="s">
        <v>130</v>
      </c>
      <c r="K7" s="83" t="s">
        <v>184</v>
      </c>
      <c r="L7" s="83" t="s">
        <v>185</v>
      </c>
      <c r="M7" s="82"/>
      <c r="N7" s="83" t="s">
        <v>130</v>
      </c>
      <c r="O7" s="83" t="s">
        <v>184</v>
      </c>
      <c r="P7" s="83" t="s">
        <v>185</v>
      </c>
      <c r="Q7" s="82"/>
      <c r="R7" s="83" t="s">
        <v>130</v>
      </c>
      <c r="S7" s="83" t="s">
        <v>184</v>
      </c>
      <c r="T7" s="83" t="s">
        <v>185</v>
      </c>
      <c r="U7" s="82"/>
      <c r="V7" s="83" t="s">
        <v>130</v>
      </c>
      <c r="W7" s="83" t="s">
        <v>184</v>
      </c>
      <c r="X7" s="83" t="s">
        <v>185</v>
      </c>
      <c r="Y7" s="82"/>
      <c r="Z7" s="83" t="s">
        <v>130</v>
      </c>
      <c r="AA7" s="83" t="s">
        <v>184</v>
      </c>
      <c r="AB7" s="83" t="s">
        <v>185</v>
      </c>
      <c r="AC7" s="120"/>
    </row>
    <row r="8" spans="1:29" s="2" customFormat="1" x14ac:dyDescent="0.25">
      <c r="A8" s="25" t="s">
        <v>130</v>
      </c>
      <c r="B8" s="80">
        <v>95.312457466404126</v>
      </c>
      <c r="C8" s="80">
        <v>94.833083478160887</v>
      </c>
      <c r="D8" s="80">
        <v>95.817361211381623</v>
      </c>
      <c r="E8" s="80"/>
      <c r="F8" s="80">
        <v>90.144958892254436</v>
      </c>
      <c r="G8" s="80">
        <v>89.280301050540956</v>
      </c>
      <c r="H8" s="80">
        <v>91.07212912626801</v>
      </c>
      <c r="I8" s="80"/>
      <c r="J8" s="80">
        <v>94.574141500678238</v>
      </c>
      <c r="K8" s="80">
        <v>94.011842252262312</v>
      </c>
      <c r="L8" s="80">
        <v>95.162279804855245</v>
      </c>
      <c r="M8" s="80"/>
      <c r="N8" s="80">
        <v>95.688788677297538</v>
      </c>
      <c r="O8" s="80">
        <v>95.203361611036229</v>
      </c>
      <c r="P8" s="80">
        <v>96.202107145851386</v>
      </c>
      <c r="Q8" s="80"/>
      <c r="R8" s="80">
        <v>95.911547506085242</v>
      </c>
      <c r="S8" s="80">
        <v>95.465181957556695</v>
      </c>
      <c r="T8" s="80">
        <v>96.37852439642073</v>
      </c>
      <c r="U8" s="80"/>
      <c r="V8" s="80">
        <v>96.492349656906612</v>
      </c>
      <c r="W8" s="80">
        <v>96.19047619047619</v>
      </c>
      <c r="X8" s="80">
        <v>96.808634433001686</v>
      </c>
      <c r="Y8" s="80"/>
      <c r="Z8" s="80">
        <v>98.801692609189516</v>
      </c>
      <c r="AA8" s="80">
        <v>98.622891683728184</v>
      </c>
      <c r="AB8" s="80">
        <v>98.989382115901236</v>
      </c>
      <c r="AC8" s="120"/>
    </row>
    <row r="9" spans="1:29" x14ac:dyDescent="0.25">
      <c r="A9" s="26" t="s">
        <v>197</v>
      </c>
      <c r="B9" s="81">
        <v>94.489819394915457</v>
      </c>
      <c r="C9" s="81">
        <v>94.013585130999473</v>
      </c>
      <c r="D9" s="81">
        <v>94.992903327550863</v>
      </c>
      <c r="E9" s="81"/>
      <c r="F9" s="81">
        <v>89.75917699321954</v>
      </c>
      <c r="G9" s="81">
        <v>88.703870387038705</v>
      </c>
      <c r="H9" s="81">
        <v>90.900243309002434</v>
      </c>
      <c r="I9" s="81"/>
      <c r="J9" s="81">
        <v>94.185487746275825</v>
      </c>
      <c r="K9" s="81">
        <v>93.591582974653278</v>
      </c>
      <c r="L9" s="81">
        <v>94.78512795750845</v>
      </c>
      <c r="M9" s="81"/>
      <c r="N9" s="81">
        <v>94.557823129251702</v>
      </c>
      <c r="O9" s="81">
        <v>93.942016443098225</v>
      </c>
      <c r="P9" s="81">
        <v>95.235826584087661</v>
      </c>
      <c r="Q9" s="81"/>
      <c r="R9" s="81">
        <v>95.772357723577244</v>
      </c>
      <c r="S9" s="81">
        <v>95.774000918695464</v>
      </c>
      <c r="T9" s="81">
        <v>95.770676691729335</v>
      </c>
      <c r="U9" s="81"/>
      <c r="V9" s="81">
        <v>94.307400379506646</v>
      </c>
      <c r="W9" s="81">
        <v>94</v>
      </c>
      <c r="X9" s="81">
        <v>94.642857142857139</v>
      </c>
      <c r="Y9" s="81"/>
      <c r="Z9" s="81">
        <v>97.982586536419632</v>
      </c>
      <c r="AA9" s="81">
        <v>97.787979966611019</v>
      </c>
      <c r="AB9" s="81">
        <v>98.184176394293118</v>
      </c>
      <c r="AC9" s="120"/>
    </row>
    <row r="10" spans="1:29" x14ac:dyDescent="0.25">
      <c r="A10" s="26" t="s">
        <v>198</v>
      </c>
      <c r="B10" s="81">
        <v>96.637958280657401</v>
      </c>
      <c r="C10" s="81">
        <v>96.300891818534325</v>
      </c>
      <c r="D10" s="81">
        <v>96.988000322139001</v>
      </c>
      <c r="E10" s="81"/>
      <c r="F10" s="81">
        <v>93.000501756146519</v>
      </c>
      <c r="G10" s="81">
        <v>92.956349206349216</v>
      </c>
      <c r="H10" s="81">
        <v>93.045685279187822</v>
      </c>
      <c r="I10" s="81"/>
      <c r="J10" s="81">
        <v>96</v>
      </c>
      <c r="K10" s="81">
        <v>95.743639921722107</v>
      </c>
      <c r="L10" s="81">
        <v>96.274921301154251</v>
      </c>
      <c r="M10" s="81"/>
      <c r="N10" s="81">
        <v>96.510816468946274</v>
      </c>
      <c r="O10" s="81">
        <v>96.039163328882964</v>
      </c>
      <c r="P10" s="81">
        <v>97.027290448343081</v>
      </c>
      <c r="Q10" s="81"/>
      <c r="R10" s="81">
        <v>97.597947761194021</v>
      </c>
      <c r="S10" s="81">
        <v>97.058823529411768</v>
      </c>
      <c r="T10" s="81">
        <v>98.153409090909093</v>
      </c>
      <c r="U10" s="81"/>
      <c r="V10" s="81">
        <v>96.693807056501356</v>
      </c>
      <c r="W10" s="81">
        <v>96.221786064769375</v>
      </c>
      <c r="X10" s="81">
        <v>97.1712158808933</v>
      </c>
      <c r="Y10" s="81"/>
      <c r="Z10" s="81">
        <v>99.429898648648646</v>
      </c>
      <c r="AA10" s="81">
        <v>99.24178601516428</v>
      </c>
      <c r="AB10" s="81">
        <v>99.61896697713803</v>
      </c>
    </row>
    <row r="11" spans="1:29" x14ac:dyDescent="0.25">
      <c r="A11" s="26" t="s">
        <v>199</v>
      </c>
      <c r="B11" s="81">
        <v>93.572842522006482</v>
      </c>
      <c r="C11" s="81">
        <v>93.299308528152778</v>
      </c>
      <c r="D11" s="81">
        <v>93.859422164726183</v>
      </c>
      <c r="E11" s="81"/>
      <c r="F11" s="81">
        <v>88.281634662727711</v>
      </c>
      <c r="G11" s="81">
        <v>87.386526516961311</v>
      </c>
      <c r="H11" s="81">
        <v>89.233113255459628</v>
      </c>
      <c r="I11" s="81"/>
      <c r="J11" s="81">
        <v>92.313851080864694</v>
      </c>
      <c r="K11" s="81">
        <v>92.368421052631575</v>
      </c>
      <c r="L11" s="81">
        <v>92.257715213860308</v>
      </c>
      <c r="M11" s="81"/>
      <c r="N11" s="81">
        <v>95.33823156827971</v>
      </c>
      <c r="O11" s="81">
        <v>95.211693548387103</v>
      </c>
      <c r="P11" s="81">
        <v>95.466123280692813</v>
      </c>
      <c r="Q11" s="81"/>
      <c r="R11" s="81">
        <v>91.713268937468229</v>
      </c>
      <c r="S11" s="81">
        <v>91.601178781925341</v>
      </c>
      <c r="T11" s="81">
        <v>91.833508956796635</v>
      </c>
      <c r="U11" s="81"/>
      <c r="V11" s="81">
        <v>95.246706277447686</v>
      </c>
      <c r="W11" s="81">
        <v>94.974358974358978</v>
      </c>
      <c r="X11" s="81">
        <v>95.523165018219686</v>
      </c>
      <c r="Y11" s="81"/>
      <c r="Z11" s="81">
        <v>98.373983739837399</v>
      </c>
      <c r="AA11" s="81">
        <v>98.123569794050354</v>
      </c>
      <c r="AB11" s="81">
        <v>98.647971957936903</v>
      </c>
    </row>
    <row r="12" spans="1:29" x14ac:dyDescent="0.25">
      <c r="A12" s="26" t="s">
        <v>200</v>
      </c>
      <c r="B12" s="81">
        <v>94.925813591277972</v>
      </c>
      <c r="C12" s="81">
        <v>94.741935483870961</v>
      </c>
      <c r="D12" s="81">
        <v>95.115852642107015</v>
      </c>
      <c r="E12" s="81"/>
      <c r="F12" s="81">
        <v>88.359920239282147</v>
      </c>
      <c r="G12" s="81">
        <v>87.945998071359682</v>
      </c>
      <c r="H12" s="81">
        <v>88.802889576883388</v>
      </c>
      <c r="I12" s="81"/>
      <c r="J12" s="81">
        <v>94.591756366500391</v>
      </c>
      <c r="K12" s="81">
        <v>93.730886850152899</v>
      </c>
      <c r="L12" s="81">
        <v>95.506226312939901</v>
      </c>
      <c r="M12" s="81"/>
      <c r="N12" s="81">
        <v>96.147959183673464</v>
      </c>
      <c r="O12" s="81">
        <v>96.589147286821714</v>
      </c>
      <c r="P12" s="81">
        <v>95.71788413098237</v>
      </c>
      <c r="Q12" s="81"/>
      <c r="R12" s="81">
        <v>94.158075601374563</v>
      </c>
      <c r="S12" s="81">
        <v>93.671497584541058</v>
      </c>
      <c r="T12" s="81">
        <v>94.660678642714572</v>
      </c>
      <c r="U12" s="81"/>
      <c r="V12" s="81">
        <v>96.918335901386754</v>
      </c>
      <c r="W12" s="81">
        <v>97.304302747537591</v>
      </c>
      <c r="X12" s="81">
        <v>96.53944020356235</v>
      </c>
      <c r="Y12" s="81"/>
      <c r="Z12" s="81">
        <v>98.805715504371932</v>
      </c>
      <c r="AA12" s="81">
        <v>98.76543209876543</v>
      </c>
      <c r="AB12" s="81">
        <v>98.849048251438688</v>
      </c>
    </row>
    <row r="13" spans="1:29" x14ac:dyDescent="0.25">
      <c r="A13" s="26" t="s">
        <v>201</v>
      </c>
      <c r="B13" s="81">
        <v>97.87451113756164</v>
      </c>
      <c r="C13" s="81">
        <v>97.547232350016571</v>
      </c>
      <c r="D13" s="81">
        <v>98.219273743016757</v>
      </c>
      <c r="E13" s="81"/>
      <c r="F13" s="81">
        <v>95.742471443406018</v>
      </c>
      <c r="G13" s="81">
        <v>95.491803278688522</v>
      </c>
      <c r="H13" s="81">
        <v>96</v>
      </c>
      <c r="I13" s="81"/>
      <c r="J13" s="81">
        <v>98.087141339001064</v>
      </c>
      <c r="K13" s="81">
        <v>96.781115879828334</v>
      </c>
      <c r="L13" s="81">
        <v>99.368421052631589</v>
      </c>
      <c r="M13" s="81"/>
      <c r="N13" s="81">
        <v>98.121085594989566</v>
      </c>
      <c r="O13" s="81">
        <v>97.445972495088412</v>
      </c>
      <c r="P13" s="81">
        <v>98.886414253897541</v>
      </c>
      <c r="Q13" s="81"/>
      <c r="R13" s="81">
        <v>97.525773195876283</v>
      </c>
      <c r="S13" s="81">
        <v>97.540983606557376</v>
      </c>
      <c r="T13" s="81">
        <v>97.510373443983397</v>
      </c>
      <c r="U13" s="81"/>
      <c r="V13" s="81">
        <v>98.467824310520939</v>
      </c>
      <c r="W13" s="81">
        <v>98.418972332015812</v>
      </c>
      <c r="X13" s="81">
        <v>98.520084566596196</v>
      </c>
      <c r="Y13" s="81"/>
      <c r="Z13" s="81">
        <v>99.158878504672899</v>
      </c>
      <c r="AA13" s="81">
        <v>99.285714285714292</v>
      </c>
      <c r="AB13" s="81">
        <v>99.019607843137265</v>
      </c>
      <c r="AC13" s="121"/>
    </row>
    <row r="14" spans="1:29" x14ac:dyDescent="0.25">
      <c r="A14" s="26" t="s">
        <v>202</v>
      </c>
      <c r="B14" s="81">
        <v>97.999030672298005</v>
      </c>
      <c r="C14" s="81">
        <v>97.933097633940719</v>
      </c>
      <c r="D14" s="81">
        <v>98.067428410213012</v>
      </c>
      <c r="E14" s="81"/>
      <c r="F14" s="81">
        <v>94.908940397350989</v>
      </c>
      <c r="G14" s="81">
        <v>94.849445324881145</v>
      </c>
      <c r="H14" s="81">
        <v>94.974003466204508</v>
      </c>
      <c r="I14" s="81"/>
      <c r="J14" s="81">
        <v>97.955632883862549</v>
      </c>
      <c r="K14" s="81">
        <v>97.925669835782188</v>
      </c>
      <c r="L14" s="81">
        <v>97.985989492119089</v>
      </c>
      <c r="M14" s="81"/>
      <c r="N14" s="81">
        <v>98.336106489184687</v>
      </c>
      <c r="O14" s="81">
        <v>98.428453267162936</v>
      </c>
      <c r="P14" s="81">
        <v>98.242677824267787</v>
      </c>
      <c r="Q14" s="81"/>
      <c r="R14" s="81">
        <v>98.77700774561761</v>
      </c>
      <c r="S14" s="81">
        <v>98.60426929392446</v>
      </c>
      <c r="T14" s="81">
        <v>98.94736842105263</v>
      </c>
      <c r="U14" s="81"/>
      <c r="V14" s="81">
        <v>98.514851485148512</v>
      </c>
      <c r="W14" s="81">
        <v>98.418277680140591</v>
      </c>
      <c r="X14" s="81">
        <v>98.616236162361631</v>
      </c>
      <c r="Y14" s="81"/>
      <c r="Z14" s="81">
        <v>99.395998489996231</v>
      </c>
      <c r="AA14" s="81">
        <v>99.34306569343066</v>
      </c>
      <c r="AB14" s="81">
        <v>99.452697419859277</v>
      </c>
      <c r="AC14" s="120"/>
    </row>
    <row r="15" spans="1:29" x14ac:dyDescent="0.25">
      <c r="A15" s="26" t="s">
        <v>203</v>
      </c>
      <c r="B15" s="81">
        <v>96.709376820034947</v>
      </c>
      <c r="C15" s="81">
        <v>96.232876712328761</v>
      </c>
      <c r="D15" s="81">
        <v>97.205707491082052</v>
      </c>
      <c r="E15" s="81"/>
      <c r="F15" s="81">
        <v>90.476190476190482</v>
      </c>
      <c r="G15" s="81">
        <v>90.163934426229503</v>
      </c>
      <c r="H15" s="81">
        <v>90.812720848056543</v>
      </c>
      <c r="I15" s="81"/>
      <c r="J15" s="81">
        <v>95.204262877442275</v>
      </c>
      <c r="K15" s="81">
        <v>93.602693602693591</v>
      </c>
      <c r="L15" s="81">
        <v>96.992481203007515</v>
      </c>
      <c r="M15" s="81"/>
      <c r="N15" s="81">
        <v>97.297297297297305</v>
      </c>
      <c r="O15" s="81">
        <v>96.641791044776113</v>
      </c>
      <c r="P15" s="81">
        <v>97.909407665505228</v>
      </c>
      <c r="Q15" s="81"/>
      <c r="R15" s="81">
        <v>98.499061913696067</v>
      </c>
      <c r="S15" s="81">
        <v>98.56630824372759</v>
      </c>
      <c r="T15" s="81">
        <v>98.425196850393704</v>
      </c>
      <c r="U15" s="81"/>
      <c r="V15" s="81">
        <v>99.280575539568346</v>
      </c>
      <c r="W15" s="81">
        <v>99.280575539568346</v>
      </c>
      <c r="X15" s="81">
        <v>99.280575539568346</v>
      </c>
      <c r="Y15" s="81"/>
      <c r="Z15" s="81">
        <v>99.53051643192488</v>
      </c>
      <c r="AA15" s="81">
        <v>99.384615384615387</v>
      </c>
      <c r="AB15" s="81">
        <v>99.681528662420376</v>
      </c>
      <c r="AC15" s="121"/>
    </row>
    <row r="16" spans="1:29" x14ac:dyDescent="0.25">
      <c r="A16" s="26" t="s">
        <v>204</v>
      </c>
      <c r="B16" s="81">
        <v>94.97928464612292</v>
      </c>
      <c r="C16" s="81">
        <v>94.541275617697764</v>
      </c>
      <c r="D16" s="81">
        <v>95.438790375244892</v>
      </c>
      <c r="E16" s="81"/>
      <c r="F16" s="81">
        <v>88.979650329607338</v>
      </c>
      <c r="G16" s="81">
        <v>87.957107506186418</v>
      </c>
      <c r="H16" s="81">
        <v>90.092786590841072</v>
      </c>
      <c r="I16" s="81"/>
      <c r="J16" s="81">
        <v>94.119425547996968</v>
      </c>
      <c r="K16" s="81">
        <v>93.637992831541212</v>
      </c>
      <c r="L16" s="81">
        <v>94.612794612794616</v>
      </c>
      <c r="M16" s="81"/>
      <c r="N16" s="81">
        <v>95.546440082039268</v>
      </c>
      <c r="O16" s="81">
        <v>95.170855690482909</v>
      </c>
      <c r="P16" s="81">
        <v>95.951293759512936</v>
      </c>
      <c r="Q16" s="81"/>
      <c r="R16" s="81">
        <v>96.072061429415228</v>
      </c>
      <c r="S16" s="81">
        <v>95.658508158508155</v>
      </c>
      <c r="T16" s="81">
        <v>96.497005988023957</v>
      </c>
      <c r="U16" s="81"/>
      <c r="V16" s="81">
        <v>95.858823529411765</v>
      </c>
      <c r="W16" s="81">
        <v>95.471464019851112</v>
      </c>
      <c r="X16" s="81">
        <v>96.255157092986352</v>
      </c>
      <c r="Y16" s="81"/>
      <c r="Z16" s="81">
        <v>99.224913494809684</v>
      </c>
      <c r="AA16" s="81">
        <v>99.378714208535925</v>
      </c>
      <c r="AB16" s="81">
        <v>99.063298325290944</v>
      </c>
      <c r="AC16" s="121"/>
    </row>
    <row r="17" spans="1:29" x14ac:dyDescent="0.25">
      <c r="A17" s="26" t="s">
        <v>205</v>
      </c>
      <c r="B17" s="81">
        <v>96.63235133063192</v>
      </c>
      <c r="C17" s="81">
        <v>96.098871574422347</v>
      </c>
      <c r="D17" s="81">
        <v>97.186557999330134</v>
      </c>
      <c r="E17" s="81"/>
      <c r="F17" s="81">
        <v>91.251596424010216</v>
      </c>
      <c r="G17" s="81">
        <v>90.840652446675023</v>
      </c>
      <c r="H17" s="81">
        <v>91.677503250975292</v>
      </c>
      <c r="I17" s="81"/>
      <c r="J17" s="81">
        <v>96.089193825042884</v>
      </c>
      <c r="K17" s="81">
        <v>95.366017461383478</v>
      </c>
      <c r="L17" s="81">
        <v>96.844319775596077</v>
      </c>
      <c r="M17" s="81"/>
      <c r="N17" s="81">
        <v>97.029702970297024</v>
      </c>
      <c r="O17" s="81">
        <v>96.245059288537547</v>
      </c>
      <c r="P17" s="81">
        <v>97.817460317460316</v>
      </c>
      <c r="Q17" s="81"/>
      <c r="R17" s="81">
        <v>98.089812332439678</v>
      </c>
      <c r="S17" s="81">
        <v>97.562582345191046</v>
      </c>
      <c r="T17" s="81">
        <v>98.635743519781713</v>
      </c>
      <c r="U17" s="81"/>
      <c r="V17" s="81">
        <v>98.035160289555321</v>
      </c>
      <c r="W17" s="81">
        <v>97.583278902677989</v>
      </c>
      <c r="X17" s="81">
        <v>98.540145985401466</v>
      </c>
      <c r="Y17" s="81"/>
      <c r="Z17" s="81">
        <v>99.303030303030297</v>
      </c>
      <c r="AA17" s="81">
        <v>98.972809667673715</v>
      </c>
      <c r="AB17" s="81">
        <v>99.635258358662611</v>
      </c>
      <c r="AC17" s="121"/>
    </row>
    <row r="18" spans="1:29" x14ac:dyDescent="0.25">
      <c r="A18" s="26" t="s">
        <v>206</v>
      </c>
      <c r="B18" s="81">
        <v>93.09979544126243</v>
      </c>
      <c r="C18" s="81">
        <v>92.316424263923381</v>
      </c>
      <c r="D18" s="81">
        <v>93.93117988103306</v>
      </c>
      <c r="E18" s="81"/>
      <c r="F18" s="81">
        <v>86.657131181038011</v>
      </c>
      <c r="G18" s="81">
        <v>85.242718446601941</v>
      </c>
      <c r="H18" s="81">
        <v>88.227684346701167</v>
      </c>
      <c r="I18" s="81"/>
      <c r="J18" s="81">
        <v>91.784897025171631</v>
      </c>
      <c r="K18" s="81">
        <v>91.588785046728972</v>
      </c>
      <c r="L18" s="81">
        <v>91.992463495054167</v>
      </c>
      <c r="M18" s="81"/>
      <c r="N18" s="81">
        <v>93.640350877192986</v>
      </c>
      <c r="O18" s="81">
        <v>92.583120204603574</v>
      </c>
      <c r="P18" s="81">
        <v>94.760614272809391</v>
      </c>
      <c r="Q18" s="81"/>
      <c r="R18" s="81">
        <v>93.777679362267492</v>
      </c>
      <c r="S18" s="81">
        <v>92.921881743634003</v>
      </c>
      <c r="T18" s="81">
        <v>94.679399727148706</v>
      </c>
      <c r="U18" s="81"/>
      <c r="V18" s="81">
        <v>95.504587155963307</v>
      </c>
      <c r="W18" s="81">
        <v>95.128552097428951</v>
      </c>
      <c r="X18" s="81">
        <v>95.893607092860478</v>
      </c>
      <c r="Y18" s="81"/>
      <c r="Z18" s="81">
        <v>97.647562018819499</v>
      </c>
      <c r="AA18" s="81">
        <v>97.158378604262424</v>
      </c>
      <c r="AB18" s="81">
        <v>98.160315374507221</v>
      </c>
      <c r="AC18" s="121"/>
    </row>
    <row r="19" spans="1:29" x14ac:dyDescent="0.25">
      <c r="A19" s="26" t="s">
        <v>207</v>
      </c>
      <c r="B19" s="81">
        <v>93.26510399471772</v>
      </c>
      <c r="C19" s="81">
        <v>92.079831932773104</v>
      </c>
      <c r="D19" s="81">
        <v>94.568985440258828</v>
      </c>
      <c r="E19" s="81"/>
      <c r="F19" s="81">
        <v>86.755386565272502</v>
      </c>
      <c r="G19" s="81">
        <v>84.468339307048993</v>
      </c>
      <c r="H19" s="81">
        <v>89.338731443994604</v>
      </c>
      <c r="I19" s="81"/>
      <c r="J19" s="81">
        <v>92.485955056179776</v>
      </c>
      <c r="K19" s="81">
        <v>90.884353741496611</v>
      </c>
      <c r="L19" s="81">
        <v>94.194484760522499</v>
      </c>
      <c r="M19" s="81"/>
      <c r="N19" s="81">
        <v>95.035460992907801</v>
      </c>
      <c r="O19" s="81">
        <v>94.209891435464414</v>
      </c>
      <c r="P19" s="81">
        <v>95.983379501385045</v>
      </c>
      <c r="Q19" s="81"/>
      <c r="R19" s="81">
        <v>93.872394188250169</v>
      </c>
      <c r="S19" s="81">
        <v>93.424317617866009</v>
      </c>
      <c r="T19" s="81">
        <v>94.337194337194347</v>
      </c>
      <c r="U19" s="81"/>
      <c r="V19" s="81">
        <v>94.389901823281903</v>
      </c>
      <c r="W19" s="81">
        <v>93.758300132802134</v>
      </c>
      <c r="X19" s="81">
        <v>95.096582466567597</v>
      </c>
      <c r="Y19" s="81"/>
      <c r="Z19" s="81">
        <v>97.245901639344268</v>
      </c>
      <c r="AA19" s="81">
        <v>96</v>
      </c>
      <c r="AB19" s="81">
        <v>98.620689655172413</v>
      </c>
      <c r="AC19" s="121"/>
    </row>
    <row r="20" spans="1:29" x14ac:dyDescent="0.25">
      <c r="A20" s="108" t="s">
        <v>208</v>
      </c>
      <c r="B20" s="81">
        <v>96.485741093514548</v>
      </c>
      <c r="C20" s="81">
        <v>96.469804618117223</v>
      </c>
      <c r="D20" s="81">
        <v>96.502477411833283</v>
      </c>
      <c r="E20" s="81"/>
      <c r="F20" s="81">
        <v>91.445634990339002</v>
      </c>
      <c r="G20" s="81">
        <v>91.241122759553605</v>
      </c>
      <c r="H20" s="81">
        <v>91.666666666666657</v>
      </c>
      <c r="I20" s="81"/>
      <c r="J20" s="81">
        <v>97.155879671832267</v>
      </c>
      <c r="K20" s="81">
        <v>97.059891107078045</v>
      </c>
      <c r="L20" s="81">
        <v>97.252747252747255</v>
      </c>
      <c r="M20" s="81"/>
      <c r="N20" s="81">
        <v>96.868512110726641</v>
      </c>
      <c r="O20" s="81">
        <v>96.906523201075984</v>
      </c>
      <c r="P20" s="81">
        <v>96.828225231646471</v>
      </c>
      <c r="Q20" s="81"/>
      <c r="R20" s="81">
        <v>96.723343960325892</v>
      </c>
      <c r="S20" s="81">
        <v>96.95290858725761</v>
      </c>
      <c r="T20" s="81">
        <v>96.482958665699783</v>
      </c>
      <c r="U20" s="81"/>
      <c r="V20" s="81">
        <v>97.091167080525011</v>
      </c>
      <c r="W20" s="81">
        <v>97.13787085514835</v>
      </c>
      <c r="X20" s="81">
        <v>97.042913811756222</v>
      </c>
      <c r="Y20" s="81"/>
      <c r="Z20" s="81">
        <v>99.090777890027425</v>
      </c>
      <c r="AA20" s="81">
        <v>99.049482806821359</v>
      </c>
      <c r="AB20" s="81">
        <v>99.134844868735087</v>
      </c>
      <c r="AC20" s="121"/>
    </row>
    <row r="21" spans="1:29" x14ac:dyDescent="0.25">
      <c r="A21" s="26" t="s">
        <v>209</v>
      </c>
      <c r="B21" s="81">
        <v>92.287568020092095</v>
      </c>
      <c r="C21" s="81">
        <v>91.720911310008134</v>
      </c>
      <c r="D21" s="81">
        <v>92.887931034482762</v>
      </c>
      <c r="E21" s="81"/>
      <c r="F21" s="81">
        <v>88.408521303258141</v>
      </c>
      <c r="G21" s="81">
        <v>88.530465949820794</v>
      </c>
      <c r="H21" s="81">
        <v>88.274044795783922</v>
      </c>
      <c r="I21" s="81"/>
      <c r="J21" s="81">
        <v>90.476190476190482</v>
      </c>
      <c r="K21" s="81">
        <v>89.85507246376811</v>
      </c>
      <c r="L21" s="81">
        <v>91.205673758865245</v>
      </c>
      <c r="M21" s="81"/>
      <c r="N21" s="81">
        <v>92.522179974651451</v>
      </c>
      <c r="O21" s="81">
        <v>91.813602015113347</v>
      </c>
      <c r="P21" s="81">
        <v>93.239795918367349</v>
      </c>
      <c r="Q21" s="81"/>
      <c r="R21" s="81">
        <v>91.941624365482227</v>
      </c>
      <c r="S21" s="81">
        <v>91.089108910891099</v>
      </c>
      <c r="T21" s="81">
        <v>92.838541666666657</v>
      </c>
      <c r="U21" s="81"/>
      <c r="V21" s="81">
        <v>93.277310924369743</v>
      </c>
      <c r="W21" s="81">
        <v>92.518703241895267</v>
      </c>
      <c r="X21" s="81">
        <v>94.09395973154362</v>
      </c>
      <c r="Y21" s="81"/>
      <c r="Z21" s="81">
        <v>96.697566628041727</v>
      </c>
      <c r="AA21" s="81">
        <v>96.45808736717828</v>
      </c>
      <c r="AB21" s="81">
        <v>96.928327645051198</v>
      </c>
      <c r="AC21" s="121"/>
    </row>
    <row r="22" spans="1:29" x14ac:dyDescent="0.25">
      <c r="A22" s="26" t="s">
        <v>210</v>
      </c>
      <c r="B22" s="81">
        <v>96.481665014866209</v>
      </c>
      <c r="C22" s="81">
        <v>96.108569685879843</v>
      </c>
      <c r="D22" s="81">
        <v>96.866545019820052</v>
      </c>
      <c r="E22" s="81"/>
      <c r="F22" s="81">
        <v>92.407045009784738</v>
      </c>
      <c r="G22" s="81">
        <v>91.634391944229279</v>
      </c>
      <c r="H22" s="81">
        <v>93.196202531645568</v>
      </c>
      <c r="I22" s="81"/>
      <c r="J22" s="81">
        <v>96.290354922799281</v>
      </c>
      <c r="K22" s="81">
        <v>96.224165341812395</v>
      </c>
      <c r="L22" s="81">
        <v>96.357749898826384</v>
      </c>
      <c r="M22" s="81"/>
      <c r="N22" s="81">
        <v>96.523330283623054</v>
      </c>
      <c r="O22" s="81">
        <v>96.138720057204154</v>
      </c>
      <c r="P22" s="81">
        <v>96.926536731634187</v>
      </c>
      <c r="Q22" s="81"/>
      <c r="R22" s="81">
        <v>96.875584658559404</v>
      </c>
      <c r="S22" s="81">
        <v>95.918367346938766</v>
      </c>
      <c r="T22" s="81">
        <v>97.84905660377359</v>
      </c>
      <c r="U22" s="81"/>
      <c r="V22" s="81">
        <v>97.313040210447198</v>
      </c>
      <c r="W22" s="81">
        <v>97.315923104824094</v>
      </c>
      <c r="X22" s="81">
        <v>97.309941520467831</v>
      </c>
      <c r="Y22" s="81"/>
      <c r="Z22" s="81">
        <v>98.960224459481765</v>
      </c>
      <c r="AA22" s="81">
        <v>98.851706036745398</v>
      </c>
      <c r="AB22" s="81">
        <v>99.070076386582528</v>
      </c>
      <c r="AC22" s="121"/>
    </row>
    <row r="23" spans="1:29" x14ac:dyDescent="0.25">
      <c r="A23" s="26" t="s">
        <v>211</v>
      </c>
      <c r="B23" s="81">
        <v>94.888295288975229</v>
      </c>
      <c r="C23" s="81">
        <v>94.095855522111606</v>
      </c>
      <c r="D23" s="81">
        <v>95.762062803165691</v>
      </c>
      <c r="E23" s="81"/>
      <c r="F23" s="81">
        <v>88.227146814404435</v>
      </c>
      <c r="G23" s="81">
        <v>86.028460543337644</v>
      </c>
      <c r="H23" s="81">
        <v>90.760059612518631</v>
      </c>
      <c r="I23" s="81"/>
      <c r="J23" s="81">
        <v>93.683409436834097</v>
      </c>
      <c r="K23" s="81">
        <v>93.500738552437227</v>
      </c>
      <c r="L23" s="81">
        <v>93.877551020408163</v>
      </c>
      <c r="M23" s="81"/>
      <c r="N23" s="81">
        <v>94.880785413744746</v>
      </c>
      <c r="O23" s="81">
        <v>94.117647058823522</v>
      </c>
      <c r="P23" s="81">
        <v>95.722713864306783</v>
      </c>
      <c r="Q23" s="81"/>
      <c r="R23" s="81">
        <v>97.243491577335377</v>
      </c>
      <c r="S23" s="81">
        <v>97.11815561959655</v>
      </c>
      <c r="T23" s="81">
        <v>97.385620915032675</v>
      </c>
      <c r="U23" s="81"/>
      <c r="V23" s="81">
        <v>97.307692307692307</v>
      </c>
      <c r="W23" s="81">
        <v>96.209912536443156</v>
      </c>
      <c r="X23" s="81">
        <v>98.534201954397389</v>
      </c>
      <c r="Y23" s="81"/>
      <c r="Z23" s="81">
        <v>98.340248962655593</v>
      </c>
      <c r="AA23" s="81">
        <v>98.245614035087712</v>
      </c>
      <c r="AB23" s="81">
        <v>98.439716312056731</v>
      </c>
      <c r="AC23" s="120"/>
    </row>
    <row r="24" spans="1:29" x14ac:dyDescent="0.25">
      <c r="A24" s="26" t="s">
        <v>212</v>
      </c>
      <c r="B24" s="81">
        <v>94.590189382179446</v>
      </c>
      <c r="C24" s="81">
        <v>93.944402704733292</v>
      </c>
      <c r="D24" s="81">
        <v>95.280141274682933</v>
      </c>
      <c r="E24" s="81"/>
      <c r="F24" s="81">
        <v>90.054495912806544</v>
      </c>
      <c r="G24" s="81">
        <v>88.415672913117547</v>
      </c>
      <c r="H24" s="81">
        <v>91.926070038910495</v>
      </c>
      <c r="I24" s="81"/>
      <c r="J24" s="81">
        <v>92.857142857142861</v>
      </c>
      <c r="K24" s="81">
        <v>92.180712423979145</v>
      </c>
      <c r="L24" s="81">
        <v>93.631840796019901</v>
      </c>
      <c r="M24" s="81"/>
      <c r="N24" s="81">
        <v>95.167970547630006</v>
      </c>
      <c r="O24" s="81">
        <v>94.717994628469114</v>
      </c>
      <c r="P24" s="81">
        <v>95.643939393939391</v>
      </c>
      <c r="Q24" s="81"/>
      <c r="R24" s="81">
        <v>95.172084130019115</v>
      </c>
      <c r="S24" s="81">
        <v>94.344957587181895</v>
      </c>
      <c r="T24" s="81">
        <v>96.023278370514063</v>
      </c>
      <c r="U24" s="81"/>
      <c r="V24" s="81">
        <v>95.042994436014155</v>
      </c>
      <c r="W24" s="81">
        <v>95.045500505561179</v>
      </c>
      <c r="X24" s="81">
        <v>95.040485829959508</v>
      </c>
      <c r="Y24" s="81"/>
      <c r="Z24" s="81">
        <v>99.124343257443087</v>
      </c>
      <c r="AA24" s="81">
        <v>99.226139294926924</v>
      </c>
      <c r="AB24" s="81">
        <v>99.018733273862622</v>
      </c>
      <c r="AC24" s="121"/>
    </row>
    <row r="25" spans="1:29" x14ac:dyDescent="0.25">
      <c r="A25" s="26" t="s">
        <v>213</v>
      </c>
      <c r="B25" s="81">
        <v>96.472639484978544</v>
      </c>
      <c r="C25" s="81">
        <v>95.900555408622054</v>
      </c>
      <c r="D25" s="81">
        <v>97.061224489795919</v>
      </c>
      <c r="E25" s="81"/>
      <c r="F25" s="81">
        <v>91.551584077985382</v>
      </c>
      <c r="G25" s="81">
        <v>90.0489396411093</v>
      </c>
      <c r="H25" s="81">
        <v>93.042071197411005</v>
      </c>
      <c r="I25" s="81"/>
      <c r="J25" s="81">
        <v>96.882690730106646</v>
      </c>
      <c r="K25" s="81">
        <v>96.393442622950815</v>
      </c>
      <c r="L25" s="81">
        <v>97.372742200328418</v>
      </c>
      <c r="M25" s="81"/>
      <c r="N25" s="81">
        <v>95.729250604351336</v>
      </c>
      <c r="O25" s="81">
        <v>95.281582952815825</v>
      </c>
      <c r="P25" s="81">
        <v>96.232876712328761</v>
      </c>
      <c r="Q25" s="81"/>
      <c r="R25" s="81">
        <v>98.346456692913392</v>
      </c>
      <c r="S25" s="81">
        <v>97.826086956521735</v>
      </c>
      <c r="T25" s="81">
        <v>98.881789137380196</v>
      </c>
      <c r="U25" s="81"/>
      <c r="V25" s="81">
        <v>97.217537942664421</v>
      </c>
      <c r="W25" s="81">
        <v>96.915584415584405</v>
      </c>
      <c r="X25" s="81">
        <v>97.543859649122808</v>
      </c>
      <c r="Y25" s="81"/>
      <c r="Z25" s="81">
        <v>98.930481283422452</v>
      </c>
      <c r="AA25" s="81">
        <v>98.751950078003119</v>
      </c>
      <c r="AB25" s="81">
        <v>99.101796407185631</v>
      </c>
      <c r="AC25" s="121"/>
    </row>
    <row r="26" spans="1:29" x14ac:dyDescent="0.25">
      <c r="A26" s="26" t="s">
        <v>214</v>
      </c>
      <c r="B26" s="81">
        <v>97.223143236074279</v>
      </c>
      <c r="C26" s="81">
        <v>96.720524716045432</v>
      </c>
      <c r="D26" s="81">
        <v>97.763633235850676</v>
      </c>
      <c r="E26" s="81"/>
      <c r="F26" s="81">
        <v>93.677042801556425</v>
      </c>
      <c r="G26" s="81">
        <v>93.721144967682363</v>
      </c>
      <c r="H26" s="81">
        <v>93.627954779033914</v>
      </c>
      <c r="I26" s="81"/>
      <c r="J26" s="81">
        <v>96.176008381351494</v>
      </c>
      <c r="K26" s="81">
        <v>94.801223241590222</v>
      </c>
      <c r="L26" s="81">
        <v>97.629310344827587</v>
      </c>
      <c r="M26" s="81"/>
      <c r="N26" s="81">
        <v>97.354238118569327</v>
      </c>
      <c r="O26" s="81">
        <v>96.551724137931032</v>
      </c>
      <c r="P26" s="81">
        <v>98.243801652892557</v>
      </c>
      <c r="Q26" s="81"/>
      <c r="R26" s="81">
        <v>97.690763052208837</v>
      </c>
      <c r="S26" s="81">
        <v>97.252208047105</v>
      </c>
      <c r="T26" s="81">
        <v>98.15005138746146</v>
      </c>
      <c r="U26" s="81"/>
      <c r="V26" s="81">
        <v>98.523421588594701</v>
      </c>
      <c r="W26" s="81">
        <v>98.19095477386935</v>
      </c>
      <c r="X26" s="81">
        <v>98.864809081527355</v>
      </c>
      <c r="Y26" s="81"/>
      <c r="Z26" s="81">
        <v>99.857278782112274</v>
      </c>
      <c r="AA26" s="81">
        <v>99.727272727272734</v>
      </c>
      <c r="AB26" s="81">
        <v>100</v>
      </c>
      <c r="AC26" s="121"/>
    </row>
    <row r="27" spans="1:29" x14ac:dyDescent="0.25">
      <c r="A27" s="26" t="s">
        <v>215</v>
      </c>
      <c r="B27" s="81">
        <v>95.594913714804719</v>
      </c>
      <c r="C27" s="81">
        <v>95.18321513002364</v>
      </c>
      <c r="D27" s="81">
        <v>96.027312228429551</v>
      </c>
      <c r="E27" s="81"/>
      <c r="F27" s="81">
        <v>89.85890652557319</v>
      </c>
      <c r="G27" s="81">
        <v>88.095238095238088</v>
      </c>
      <c r="H27" s="81">
        <v>91.758241758241752</v>
      </c>
      <c r="I27" s="81"/>
      <c r="J27" s="81">
        <v>95.019157088122611</v>
      </c>
      <c r="K27" s="81">
        <v>95.716945996275598</v>
      </c>
      <c r="L27" s="81">
        <v>94.280078895463518</v>
      </c>
      <c r="M27" s="81"/>
      <c r="N27" s="81">
        <v>95.277777777777771</v>
      </c>
      <c r="O27" s="81">
        <v>94.107142857142861</v>
      </c>
      <c r="P27" s="81">
        <v>96.538461538461533</v>
      </c>
      <c r="Q27" s="81"/>
      <c r="R27" s="81">
        <v>95.813510941960033</v>
      </c>
      <c r="S27" s="81">
        <v>96.520146520146525</v>
      </c>
      <c r="T27" s="81">
        <v>95.049504950495049</v>
      </c>
      <c r="U27" s="81"/>
      <c r="V27" s="81">
        <v>98.199052132701425</v>
      </c>
      <c r="W27" s="81">
        <v>97.916666666666657</v>
      </c>
      <c r="X27" s="81">
        <v>98.481973434535107</v>
      </c>
      <c r="Y27" s="81"/>
      <c r="Z27" s="81">
        <v>99.194847020933977</v>
      </c>
      <c r="AA27" s="81">
        <v>98.88</v>
      </c>
      <c r="AB27" s="81">
        <v>99.513776337115061</v>
      </c>
      <c r="AC27" s="121"/>
    </row>
    <row r="28" spans="1:29" x14ac:dyDescent="0.25">
      <c r="A28" s="26" t="s">
        <v>216</v>
      </c>
      <c r="B28" s="81">
        <v>95.971580817051503</v>
      </c>
      <c r="C28" s="81">
        <v>95.527287648748455</v>
      </c>
      <c r="D28" s="81">
        <v>96.451803666469544</v>
      </c>
      <c r="E28" s="81"/>
      <c r="F28" s="81">
        <v>90.840965861781854</v>
      </c>
      <c r="G28" s="81">
        <v>89.975747776879544</v>
      </c>
      <c r="H28" s="81">
        <v>91.759656652360505</v>
      </c>
      <c r="I28" s="81"/>
      <c r="J28" s="81">
        <v>94.829097283085019</v>
      </c>
      <c r="K28" s="81">
        <v>93.884582256675273</v>
      </c>
      <c r="L28" s="81">
        <v>95.807314897413022</v>
      </c>
      <c r="M28" s="81"/>
      <c r="N28" s="81">
        <v>94.95374264087468</v>
      </c>
      <c r="O28" s="81">
        <v>94.62279293739968</v>
      </c>
      <c r="P28" s="81">
        <v>95.31802120141343</v>
      </c>
      <c r="Q28" s="81"/>
      <c r="R28" s="81">
        <v>97.32262382864792</v>
      </c>
      <c r="S28" s="81">
        <v>96.641477749790099</v>
      </c>
      <c r="T28" s="81">
        <v>98.095238095238088</v>
      </c>
      <c r="U28" s="81"/>
      <c r="V28" s="81">
        <v>98.258150960250106</v>
      </c>
      <c r="W28" s="81">
        <v>98.096885813148788</v>
      </c>
      <c r="X28" s="81">
        <v>98.430286241920598</v>
      </c>
      <c r="Y28" s="81"/>
      <c r="Z28" s="81">
        <v>99.605211212001578</v>
      </c>
      <c r="AA28" s="81">
        <v>99.772727272727266</v>
      </c>
      <c r="AB28" s="81">
        <v>99.422918384171481</v>
      </c>
      <c r="AC28" s="121"/>
    </row>
    <row r="29" spans="1:29" x14ac:dyDescent="0.25">
      <c r="A29" s="26" t="s">
        <v>217</v>
      </c>
      <c r="B29" s="81">
        <v>94.175392670157066</v>
      </c>
      <c r="C29" s="81">
        <v>93.268553724827484</v>
      </c>
      <c r="D29" s="81">
        <v>95.143587430461579</v>
      </c>
      <c r="E29" s="81"/>
      <c r="F29" s="81">
        <v>85.7914416285833</v>
      </c>
      <c r="G29" s="81">
        <v>83.794788273615637</v>
      </c>
      <c r="H29" s="81">
        <v>87.871077184054286</v>
      </c>
      <c r="I29" s="81"/>
      <c r="J29" s="81">
        <v>92.566943674976926</v>
      </c>
      <c r="K29" s="81">
        <v>91.549295774647888</v>
      </c>
      <c r="L29" s="81">
        <v>93.689320388349515</v>
      </c>
      <c r="M29" s="81"/>
      <c r="N29" s="81">
        <v>95.567616463138847</v>
      </c>
      <c r="O29" s="81">
        <v>94.414414414414409</v>
      </c>
      <c r="P29" s="81">
        <v>96.730245231607626</v>
      </c>
      <c r="Q29" s="81"/>
      <c r="R29" s="81">
        <v>95.829636202307015</v>
      </c>
      <c r="S29" s="81">
        <v>95.829713292788881</v>
      </c>
      <c r="T29" s="81">
        <v>95.829555757026299</v>
      </c>
      <c r="U29" s="81"/>
      <c r="V29" s="81">
        <v>96.889952153110045</v>
      </c>
      <c r="W29" s="81">
        <v>96.451319381255686</v>
      </c>
      <c r="X29" s="81">
        <v>97.376387487386467</v>
      </c>
      <c r="Y29" s="81"/>
      <c r="Z29" s="81">
        <v>98.4375</v>
      </c>
      <c r="AA29" s="81">
        <v>97.53086419753086</v>
      </c>
      <c r="AB29" s="81">
        <v>99.438652766639933</v>
      </c>
      <c r="AC29" s="121"/>
    </row>
    <row r="30" spans="1:29" x14ac:dyDescent="0.25">
      <c r="A30" s="26" t="s">
        <v>218</v>
      </c>
      <c r="B30" s="81">
        <v>95.08776206728426</v>
      </c>
      <c r="C30" s="81">
        <v>94.38149197355996</v>
      </c>
      <c r="D30" s="81">
        <v>95.841733870967744</v>
      </c>
      <c r="E30" s="81"/>
      <c r="F30" s="81">
        <v>90.027322404371574</v>
      </c>
      <c r="G30" s="81">
        <v>88.904299583911239</v>
      </c>
      <c r="H30" s="81">
        <v>91.117092866756394</v>
      </c>
      <c r="I30" s="81"/>
      <c r="J30" s="81">
        <v>93.650793650793645</v>
      </c>
      <c r="K30" s="81">
        <v>93.442622950819683</v>
      </c>
      <c r="L30" s="81">
        <v>93.865030674846622</v>
      </c>
      <c r="M30" s="81"/>
      <c r="N30" s="81">
        <v>95.61082662765179</v>
      </c>
      <c r="O30" s="81">
        <v>94.07616361071932</v>
      </c>
      <c r="P30" s="81">
        <v>97.264437689969611</v>
      </c>
      <c r="Q30" s="81"/>
      <c r="R30" s="81">
        <v>95.142002989536621</v>
      </c>
      <c r="S30" s="81">
        <v>94.522471910112358</v>
      </c>
      <c r="T30" s="81">
        <v>95.846645367412137</v>
      </c>
      <c r="U30" s="81"/>
      <c r="V30" s="81">
        <v>97.345132743362825</v>
      </c>
      <c r="W30" s="81">
        <v>96.805555555555557</v>
      </c>
      <c r="X30" s="81">
        <v>97.95597484276729</v>
      </c>
      <c r="Y30" s="81"/>
      <c r="Z30" s="81">
        <v>99.115044247787608</v>
      </c>
      <c r="AA30" s="81">
        <v>98.577524893314376</v>
      </c>
      <c r="AB30" s="81">
        <v>99.693721286370589</v>
      </c>
      <c r="AC30" s="121"/>
    </row>
    <row r="31" spans="1:29" x14ac:dyDescent="0.25">
      <c r="A31" s="26" t="s">
        <v>219</v>
      </c>
      <c r="B31" s="81">
        <v>96.230205625147718</v>
      </c>
      <c r="C31" s="81">
        <v>95.623731107602069</v>
      </c>
      <c r="D31" s="81">
        <v>96.897493174484978</v>
      </c>
      <c r="E31" s="81"/>
      <c r="F31" s="81">
        <v>92.027491408934708</v>
      </c>
      <c r="G31" s="81">
        <v>91.096774193548384</v>
      </c>
      <c r="H31" s="81">
        <v>93.088235294117652</v>
      </c>
      <c r="I31" s="81"/>
      <c r="J31" s="81">
        <v>95.068285280728375</v>
      </c>
      <c r="K31" s="81">
        <v>93.644067796610159</v>
      </c>
      <c r="L31" s="81">
        <v>96.721311475409834</v>
      </c>
      <c r="M31" s="81"/>
      <c r="N31" s="81">
        <v>95.596590909090907</v>
      </c>
      <c r="O31" s="81">
        <v>94.652406417112303</v>
      </c>
      <c r="P31" s="81">
        <v>96.666666666666671</v>
      </c>
      <c r="Q31" s="81"/>
      <c r="R31" s="81">
        <v>97.897026831036982</v>
      </c>
      <c r="S31" s="81">
        <v>97.759103641456576</v>
      </c>
      <c r="T31" s="81">
        <v>98.045112781954884</v>
      </c>
      <c r="U31" s="81"/>
      <c r="V31" s="81">
        <v>98.256254738438216</v>
      </c>
      <c r="W31" s="81">
        <v>97.784342688330867</v>
      </c>
      <c r="X31" s="81">
        <v>98.753894080996886</v>
      </c>
      <c r="Y31" s="81"/>
      <c r="Z31" s="81">
        <v>98.483891345546425</v>
      </c>
      <c r="AA31" s="81">
        <v>98.890258939580761</v>
      </c>
      <c r="AB31" s="81">
        <v>98.056994818652853</v>
      </c>
      <c r="AC31" s="121"/>
    </row>
    <row r="32" spans="1:29" x14ac:dyDescent="0.25">
      <c r="A32" s="26" t="s">
        <v>220</v>
      </c>
      <c r="B32" s="81">
        <v>95.150798344175044</v>
      </c>
      <c r="C32" s="81">
        <v>94.927536231884062</v>
      </c>
      <c r="D32" s="81">
        <v>95.40302267002518</v>
      </c>
      <c r="E32" s="81"/>
      <c r="F32" s="81">
        <v>91.065292096219935</v>
      </c>
      <c r="G32" s="81">
        <v>91.475409836065566</v>
      </c>
      <c r="H32" s="81">
        <v>90.613718411552341</v>
      </c>
      <c r="I32" s="81"/>
      <c r="J32" s="81">
        <v>93.382352941176478</v>
      </c>
      <c r="K32" s="81">
        <v>93.150684931506845</v>
      </c>
      <c r="L32" s="81">
        <v>93.650793650793645</v>
      </c>
      <c r="M32" s="81"/>
      <c r="N32" s="81">
        <v>95.688225538971807</v>
      </c>
      <c r="O32" s="81">
        <v>95.652173913043484</v>
      </c>
      <c r="P32" s="81">
        <v>95.729537366548044</v>
      </c>
      <c r="Q32" s="81"/>
      <c r="R32" s="81">
        <v>96.118299445471351</v>
      </c>
      <c r="S32" s="81">
        <v>95.517241379310349</v>
      </c>
      <c r="T32" s="81">
        <v>96.812749003984067</v>
      </c>
      <c r="U32" s="81"/>
      <c r="V32" s="81">
        <v>95.31835205992509</v>
      </c>
      <c r="W32" s="81">
        <v>94.074074074074076</v>
      </c>
      <c r="X32" s="81">
        <v>96.590909090909093</v>
      </c>
      <c r="Y32" s="81"/>
      <c r="Z32" s="81">
        <v>99.307958477508649</v>
      </c>
      <c r="AA32" s="81">
        <v>99.365079365079367</v>
      </c>
      <c r="AB32" s="81">
        <v>99.239543726235752</v>
      </c>
      <c r="AC32" s="121"/>
    </row>
    <row r="33" spans="1:29" x14ac:dyDescent="0.25">
      <c r="A33" s="26" t="s">
        <v>221</v>
      </c>
      <c r="B33" s="81">
        <v>95.939707216982995</v>
      </c>
      <c r="C33" s="81">
        <v>95.261538461538464</v>
      </c>
      <c r="D33" s="81">
        <v>96.653973912338969</v>
      </c>
      <c r="E33" s="81"/>
      <c r="F33" s="81">
        <v>91.749817473837908</v>
      </c>
      <c r="G33" s="81">
        <v>90.891750119217932</v>
      </c>
      <c r="H33" s="81">
        <v>92.644135188866798</v>
      </c>
      <c r="I33" s="81"/>
      <c r="J33" s="81">
        <v>94.678714859437747</v>
      </c>
      <c r="K33" s="81">
        <v>93.549975381585426</v>
      </c>
      <c r="L33" s="81">
        <v>95.852534562211972</v>
      </c>
      <c r="M33" s="81"/>
      <c r="N33" s="81">
        <v>96.236179722418257</v>
      </c>
      <c r="O33" s="81">
        <v>95.664206642066418</v>
      </c>
      <c r="P33" s="81">
        <v>96.831493038886222</v>
      </c>
      <c r="Q33" s="81"/>
      <c r="R33" s="81">
        <v>96.068620443173685</v>
      </c>
      <c r="S33" s="81">
        <v>95.198902606310014</v>
      </c>
      <c r="T33" s="81">
        <v>97.014925373134332</v>
      </c>
      <c r="U33" s="81"/>
      <c r="V33" s="81">
        <v>97.554479418886203</v>
      </c>
      <c r="W33" s="81">
        <v>97.056074766355138</v>
      </c>
      <c r="X33" s="81">
        <v>98.090452261306538</v>
      </c>
      <c r="Y33" s="81"/>
      <c r="Z33" s="81">
        <v>98.886986301369859</v>
      </c>
      <c r="AA33" s="81">
        <v>98.65376525031553</v>
      </c>
      <c r="AB33" s="81">
        <v>99.128540305010887</v>
      </c>
      <c r="AC33" s="121"/>
    </row>
    <row r="34" spans="1:29" x14ac:dyDescent="0.25">
      <c r="A34" s="26" t="s">
        <v>222</v>
      </c>
      <c r="B34" s="81">
        <v>94.911622924477768</v>
      </c>
      <c r="C34" s="81">
        <v>94.100774452624535</v>
      </c>
      <c r="D34" s="81">
        <v>95.75312562016272</v>
      </c>
      <c r="E34" s="81"/>
      <c r="F34" s="81">
        <v>89.584535487593769</v>
      </c>
      <c r="G34" s="81">
        <v>88.476454293628805</v>
      </c>
      <c r="H34" s="81">
        <v>90.788681517158338</v>
      </c>
      <c r="I34" s="81"/>
      <c r="J34" s="81">
        <v>94.643944004869141</v>
      </c>
      <c r="K34" s="81">
        <v>93.946731234866832</v>
      </c>
      <c r="L34" s="81">
        <v>95.348837209302332</v>
      </c>
      <c r="M34" s="81"/>
      <c r="N34" s="81">
        <v>95.040840140023334</v>
      </c>
      <c r="O34" s="81">
        <v>94.301994301994313</v>
      </c>
      <c r="P34" s="81">
        <v>95.81589958158996</v>
      </c>
      <c r="Q34" s="81"/>
      <c r="R34" s="81">
        <v>96.140552995391701</v>
      </c>
      <c r="S34" s="81">
        <v>95.248868778280539</v>
      </c>
      <c r="T34" s="81">
        <v>97.065727699530512</v>
      </c>
      <c r="U34" s="81"/>
      <c r="V34" s="81">
        <v>95.145929339477732</v>
      </c>
      <c r="W34" s="81">
        <v>94.15384615384616</v>
      </c>
      <c r="X34" s="81">
        <v>96.134969325153378</v>
      </c>
      <c r="Y34" s="81"/>
      <c r="Z34" s="81">
        <v>98.732782369146008</v>
      </c>
      <c r="AA34" s="81">
        <v>98.381877022653725</v>
      </c>
      <c r="AB34" s="81">
        <v>99.099099099099092</v>
      </c>
    </row>
    <row r="35" spans="1:29" ht="15.75" thickBot="1" x14ac:dyDescent="0.3">
      <c r="A35" s="27" t="s">
        <v>223</v>
      </c>
      <c r="B35" s="140">
        <v>88.092860708936598</v>
      </c>
      <c r="C35" s="140">
        <v>87.409551374819102</v>
      </c>
      <c r="D35" s="140">
        <v>88.825659596482154</v>
      </c>
      <c r="E35" s="140"/>
      <c r="F35" s="140">
        <v>81.95804195804196</v>
      </c>
      <c r="G35" s="140">
        <v>81.185567010309285</v>
      </c>
      <c r="H35" s="140">
        <v>82.874617737003049</v>
      </c>
      <c r="I35" s="140"/>
      <c r="J35" s="140">
        <v>84.637681159420282</v>
      </c>
      <c r="K35" s="140">
        <v>82.872928176795583</v>
      </c>
      <c r="L35" s="140">
        <v>86.58536585365853</v>
      </c>
      <c r="M35" s="140"/>
      <c r="N35" s="140">
        <v>87.158469945355193</v>
      </c>
      <c r="O35" s="140">
        <v>87.362637362637358</v>
      </c>
      <c r="P35" s="140">
        <v>86.956521739130437</v>
      </c>
      <c r="Q35" s="140"/>
      <c r="R35" s="140">
        <v>89.090909090909093</v>
      </c>
      <c r="S35" s="140">
        <v>87.755102040816325</v>
      </c>
      <c r="T35" s="140">
        <v>90.353697749196144</v>
      </c>
      <c r="U35" s="140"/>
      <c r="V35" s="140">
        <v>88.78205128205127</v>
      </c>
      <c r="W35" s="140">
        <v>89.263803680981596</v>
      </c>
      <c r="X35" s="140">
        <v>88.255033557046985</v>
      </c>
      <c r="Y35" s="140"/>
      <c r="Z35" s="140">
        <v>98.125</v>
      </c>
      <c r="AA35" s="140">
        <v>97.345132743362825</v>
      </c>
      <c r="AB35" s="140">
        <v>99.003322259136212</v>
      </c>
      <c r="AC35" s="121"/>
    </row>
    <row r="36" spans="1:29" x14ac:dyDescent="0.25">
      <c r="A36" s="218" t="s">
        <v>122</v>
      </c>
      <c r="B36" s="218"/>
      <c r="C36" s="218"/>
      <c r="D36" s="218"/>
      <c r="E36" s="218"/>
      <c r="F36" s="218"/>
      <c r="G36" s="218"/>
      <c r="AC36" s="121"/>
    </row>
    <row r="37" spans="1:29" x14ac:dyDescent="0.25">
      <c r="AC37" s="121"/>
    </row>
    <row r="38" spans="1:29" x14ac:dyDescent="0.25">
      <c r="AC38" s="121"/>
    </row>
    <row r="39" spans="1:29" x14ac:dyDescent="0.25">
      <c r="AC39" s="121"/>
    </row>
    <row r="40" spans="1:29" x14ac:dyDescent="0.25">
      <c r="AC40" s="121"/>
    </row>
    <row r="41" spans="1:29" x14ac:dyDescent="0.25">
      <c r="AC41" s="120"/>
    </row>
    <row r="42" spans="1:29" x14ac:dyDescent="0.25">
      <c r="AC42" s="121"/>
    </row>
    <row r="43" spans="1:29" x14ac:dyDescent="0.25">
      <c r="AC43" s="121"/>
    </row>
    <row r="44" spans="1:29" x14ac:dyDescent="0.25">
      <c r="AC44" s="121"/>
    </row>
  </sheetData>
  <mergeCells count="14">
    <mergeCell ref="R6:T6"/>
    <mergeCell ref="V6:X6"/>
    <mergeCell ref="Z6:AB6"/>
    <mergeCell ref="A36:G36"/>
    <mergeCell ref="A6:A7"/>
    <mergeCell ref="B6:D6"/>
    <mergeCell ref="F6:H6"/>
    <mergeCell ref="J6:L6"/>
    <mergeCell ref="N6:P6"/>
    <mergeCell ref="A1:AB1"/>
    <mergeCell ref="A2:AB2"/>
    <mergeCell ref="A3:AB3"/>
    <mergeCell ref="A4:AB4"/>
    <mergeCell ref="A5:AB5"/>
  </mergeCells>
  <hyperlinks>
    <hyperlink ref="AC2" location="Contenido!A1" display="Contenido" xr:uid="{7006271F-A30B-4B95-BEC2-EA7E70F7D164}"/>
  </hyperlinks>
  <pageMargins left="0.7" right="0.7" top="0.75" bottom="0.75" header="0.3" footer="0.3"/>
  <pageSetup scale="61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C8CDA-8EBA-4B94-B345-706D1211974C}">
  <sheetPr>
    <tabColor rgb="FFF2DAB1"/>
    <pageSetUpPr fitToPage="1"/>
  </sheetPr>
  <dimension ref="A1:AC44"/>
  <sheetViews>
    <sheetView showGridLines="0" workbookViewId="0">
      <pane xSplit="1" ySplit="7" topLeftCell="C8" activePane="bottomRight" state="frozen"/>
      <selection pane="topRight" activeCell="B1" sqref="B1"/>
      <selection pane="bottomLeft" activeCell="A8" sqref="A8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42578125" customWidth="1"/>
    <col min="6" max="8" width="8.28515625" customWidth="1"/>
    <col min="9" max="9" width="1.28515625" customWidth="1"/>
    <col min="10" max="12" width="8.28515625" customWidth="1"/>
    <col min="13" max="13" width="1.7109375" customWidth="1"/>
    <col min="14" max="16" width="8.28515625" customWidth="1"/>
    <col min="17" max="17" width="1.5703125" customWidth="1"/>
    <col min="18" max="20" width="8.28515625" customWidth="1"/>
    <col min="21" max="21" width="1.42578125" customWidth="1"/>
    <col min="22" max="24" width="8.28515625" customWidth="1"/>
    <col min="25" max="25" width="1.140625" customWidth="1"/>
    <col min="26" max="28" width="8.28515625" customWidth="1"/>
    <col min="29" max="29" width="14" style="119" customWidth="1"/>
  </cols>
  <sheetData>
    <row r="1" spans="1:29" x14ac:dyDescent="0.25">
      <c r="A1" s="223" t="s">
        <v>226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</row>
    <row r="2" spans="1:29" x14ac:dyDescent="0.25">
      <c r="A2" s="224" t="s">
        <v>193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114" t="s">
        <v>0</v>
      </c>
    </row>
    <row r="3" spans="1:29" x14ac:dyDescent="0.25">
      <c r="A3" s="223" t="s">
        <v>195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</row>
    <row r="4" spans="1:29" x14ac:dyDescent="0.25">
      <c r="A4" s="224" t="s">
        <v>112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</row>
    <row r="5" spans="1:29" x14ac:dyDescent="0.25">
      <c r="A5" s="224" t="s">
        <v>182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120"/>
    </row>
    <row r="6" spans="1:29" x14ac:dyDescent="0.25">
      <c r="A6" s="228" t="s">
        <v>196</v>
      </c>
      <c r="B6" s="226" t="s">
        <v>130</v>
      </c>
      <c r="C6" s="226"/>
      <c r="D6" s="226"/>
      <c r="E6" s="82"/>
      <c r="F6" s="226" t="s">
        <v>132</v>
      </c>
      <c r="G6" s="226"/>
      <c r="H6" s="226"/>
      <c r="I6" s="82"/>
      <c r="J6" s="226" t="s">
        <v>133</v>
      </c>
      <c r="K6" s="226"/>
      <c r="L6" s="226"/>
      <c r="M6" s="82"/>
      <c r="N6" s="226" t="s">
        <v>134</v>
      </c>
      <c r="O6" s="226"/>
      <c r="P6" s="226"/>
      <c r="Q6" s="82"/>
      <c r="R6" s="226" t="s">
        <v>136</v>
      </c>
      <c r="S6" s="226"/>
      <c r="T6" s="226"/>
      <c r="U6" s="82"/>
      <c r="V6" s="226" t="s">
        <v>137</v>
      </c>
      <c r="W6" s="226"/>
      <c r="X6" s="226"/>
      <c r="Y6" s="82"/>
      <c r="Z6" s="226" t="s">
        <v>138</v>
      </c>
      <c r="AA6" s="226"/>
      <c r="AB6" s="226"/>
    </row>
    <row r="7" spans="1:29" x14ac:dyDescent="0.25">
      <c r="A7" s="228"/>
      <c r="B7" s="83" t="s">
        <v>130</v>
      </c>
      <c r="C7" s="83" t="s">
        <v>184</v>
      </c>
      <c r="D7" s="83" t="s">
        <v>185</v>
      </c>
      <c r="E7" s="82"/>
      <c r="F7" s="83" t="s">
        <v>130</v>
      </c>
      <c r="G7" s="83" t="s">
        <v>184</v>
      </c>
      <c r="H7" s="83" t="s">
        <v>185</v>
      </c>
      <c r="I7" s="82"/>
      <c r="J7" s="83" t="s">
        <v>130</v>
      </c>
      <c r="K7" s="83" t="s">
        <v>184</v>
      </c>
      <c r="L7" s="83" t="s">
        <v>185</v>
      </c>
      <c r="M7" s="82"/>
      <c r="N7" s="83" t="s">
        <v>130</v>
      </c>
      <c r="O7" s="83" t="s">
        <v>184</v>
      </c>
      <c r="P7" s="83" t="s">
        <v>185</v>
      </c>
      <c r="Q7" s="82"/>
      <c r="R7" s="83" t="s">
        <v>130</v>
      </c>
      <c r="S7" s="83" t="s">
        <v>184</v>
      </c>
      <c r="T7" s="83" t="s">
        <v>185</v>
      </c>
      <c r="U7" s="82"/>
      <c r="V7" s="83" t="s">
        <v>130</v>
      </c>
      <c r="W7" s="83" t="s">
        <v>184</v>
      </c>
      <c r="X7" s="83" t="s">
        <v>185</v>
      </c>
      <c r="Y7" s="82"/>
      <c r="Z7" s="83" t="s">
        <v>130</v>
      </c>
      <c r="AA7" s="83" t="s">
        <v>184</v>
      </c>
      <c r="AB7" s="83" t="s">
        <v>185</v>
      </c>
      <c r="AC7" s="120"/>
    </row>
    <row r="8" spans="1:29" x14ac:dyDescent="0.25">
      <c r="A8" s="25" t="s">
        <v>130</v>
      </c>
      <c r="B8" s="78">
        <f>SUM(B9:B35)</f>
        <v>20664</v>
      </c>
      <c r="C8" s="78">
        <f t="shared" ref="C8:AB8" si="0">SUM(C9:C35)</f>
        <v>11684</v>
      </c>
      <c r="D8" s="78">
        <f t="shared" si="0"/>
        <v>8980</v>
      </c>
      <c r="E8" s="78"/>
      <c r="F8" s="78">
        <f t="shared" si="0"/>
        <v>7288</v>
      </c>
      <c r="G8" s="78">
        <f t="shared" si="0"/>
        <v>4102</v>
      </c>
      <c r="H8" s="78">
        <f t="shared" si="0"/>
        <v>3186</v>
      </c>
      <c r="I8" s="78"/>
      <c r="J8" s="78">
        <f t="shared" si="0"/>
        <v>3800</v>
      </c>
      <c r="K8" s="78">
        <f t="shared" si="0"/>
        <v>2144</v>
      </c>
      <c r="L8" s="78">
        <f t="shared" si="0"/>
        <v>1656</v>
      </c>
      <c r="M8" s="78"/>
      <c r="N8" s="78">
        <f t="shared" si="0"/>
        <v>3174</v>
      </c>
      <c r="O8" s="78">
        <f t="shared" si="0"/>
        <v>1815</v>
      </c>
      <c r="P8" s="78">
        <f t="shared" si="0"/>
        <v>1359</v>
      </c>
      <c r="Q8" s="78"/>
      <c r="R8" s="78">
        <f t="shared" si="0"/>
        <v>2973</v>
      </c>
      <c r="S8" s="78">
        <f t="shared" si="0"/>
        <v>1686</v>
      </c>
      <c r="T8" s="78">
        <f t="shared" si="0"/>
        <v>1287</v>
      </c>
      <c r="U8" s="78"/>
      <c r="V8" s="78">
        <f t="shared" si="0"/>
        <v>2469</v>
      </c>
      <c r="W8" s="78">
        <f t="shared" si="0"/>
        <v>1372</v>
      </c>
      <c r="X8" s="78">
        <f t="shared" si="0"/>
        <v>1097</v>
      </c>
      <c r="Y8" s="78"/>
      <c r="Z8" s="78">
        <f t="shared" si="0"/>
        <v>960</v>
      </c>
      <c r="AA8" s="78">
        <f t="shared" si="0"/>
        <v>565</v>
      </c>
      <c r="AB8" s="78">
        <f t="shared" si="0"/>
        <v>395</v>
      </c>
    </row>
    <row r="9" spans="1:29" x14ac:dyDescent="0.25">
      <c r="A9" s="26" t="s">
        <v>197</v>
      </c>
      <c r="B9" s="79">
        <f>+F9+J9+N9+R9+V9+Z9</f>
        <v>1437</v>
      </c>
      <c r="C9" s="79">
        <f t="shared" ref="C9:D24" si="1">+G9+K9+O9+S9+W9+AA9</f>
        <v>802</v>
      </c>
      <c r="D9" s="79">
        <f t="shared" si="1"/>
        <v>635</v>
      </c>
      <c r="E9" s="78"/>
      <c r="F9" s="79">
        <v>438</v>
      </c>
      <c r="G9" s="79">
        <v>251</v>
      </c>
      <c r="H9" s="79">
        <v>187</v>
      </c>
      <c r="I9" s="79"/>
      <c r="J9" s="79">
        <v>242</v>
      </c>
      <c r="K9" s="79">
        <v>134</v>
      </c>
      <c r="L9" s="79">
        <v>108</v>
      </c>
      <c r="M9" s="79"/>
      <c r="N9" s="79">
        <v>240</v>
      </c>
      <c r="O9" s="79">
        <v>140</v>
      </c>
      <c r="P9" s="79">
        <v>100</v>
      </c>
      <c r="Q9" s="79"/>
      <c r="R9" s="79">
        <v>182</v>
      </c>
      <c r="S9" s="79">
        <v>92</v>
      </c>
      <c r="T9" s="79">
        <v>90</v>
      </c>
      <c r="U9" s="79"/>
      <c r="V9" s="79">
        <v>240</v>
      </c>
      <c r="W9" s="79">
        <v>132</v>
      </c>
      <c r="X9" s="79">
        <v>108</v>
      </c>
      <c r="Y9" s="79"/>
      <c r="Z9" s="79">
        <v>95</v>
      </c>
      <c r="AA9" s="79">
        <v>53</v>
      </c>
      <c r="AB9" s="79">
        <v>42</v>
      </c>
      <c r="AC9" s="120"/>
    </row>
    <row r="10" spans="1:29" x14ac:dyDescent="0.25">
      <c r="A10" s="26" t="s">
        <v>198</v>
      </c>
      <c r="B10" s="79">
        <f t="shared" ref="B10:D35" si="2">+F10+J10+N10+R10+V10+Z10</f>
        <v>851</v>
      </c>
      <c r="C10" s="79">
        <f t="shared" si="1"/>
        <v>477</v>
      </c>
      <c r="D10" s="79">
        <f t="shared" si="1"/>
        <v>374</v>
      </c>
      <c r="E10" s="78"/>
      <c r="F10" s="79">
        <v>279</v>
      </c>
      <c r="G10" s="79">
        <v>142</v>
      </c>
      <c r="H10" s="79">
        <v>137</v>
      </c>
      <c r="I10" s="79"/>
      <c r="J10" s="79">
        <v>158</v>
      </c>
      <c r="K10" s="79">
        <v>87</v>
      </c>
      <c r="L10" s="79">
        <v>71</v>
      </c>
      <c r="M10" s="79"/>
      <c r="N10" s="79">
        <v>150</v>
      </c>
      <c r="O10" s="79">
        <v>89</v>
      </c>
      <c r="P10" s="79">
        <v>61</v>
      </c>
      <c r="Q10" s="79"/>
      <c r="R10" s="79">
        <v>103</v>
      </c>
      <c r="S10" s="79">
        <v>64</v>
      </c>
      <c r="T10" s="79">
        <v>39</v>
      </c>
      <c r="U10" s="79"/>
      <c r="V10" s="79">
        <v>134</v>
      </c>
      <c r="W10" s="79">
        <v>77</v>
      </c>
      <c r="X10" s="79">
        <v>57</v>
      </c>
      <c r="Y10" s="79"/>
      <c r="Z10" s="79">
        <v>27</v>
      </c>
      <c r="AA10" s="79">
        <v>18</v>
      </c>
      <c r="AB10" s="79">
        <v>9</v>
      </c>
    </row>
    <row r="11" spans="1:29" x14ac:dyDescent="0.25">
      <c r="A11" s="26" t="s">
        <v>199</v>
      </c>
      <c r="B11" s="79">
        <f t="shared" si="2"/>
        <v>1526</v>
      </c>
      <c r="C11" s="79">
        <f t="shared" si="1"/>
        <v>814</v>
      </c>
      <c r="D11" s="79">
        <f t="shared" si="1"/>
        <v>712</v>
      </c>
      <c r="E11" s="78"/>
      <c r="F11" s="79">
        <v>476</v>
      </c>
      <c r="G11" s="79">
        <v>264</v>
      </c>
      <c r="H11" s="79">
        <v>212</v>
      </c>
      <c r="I11" s="79"/>
      <c r="J11" s="79">
        <v>288</v>
      </c>
      <c r="K11" s="79">
        <v>145</v>
      </c>
      <c r="L11" s="79">
        <v>143</v>
      </c>
      <c r="M11" s="79"/>
      <c r="N11" s="79">
        <v>184</v>
      </c>
      <c r="O11" s="79">
        <v>95</v>
      </c>
      <c r="P11" s="79">
        <v>89</v>
      </c>
      <c r="Q11" s="79"/>
      <c r="R11" s="79">
        <v>326</v>
      </c>
      <c r="S11" s="79">
        <v>171</v>
      </c>
      <c r="T11" s="79">
        <v>155</v>
      </c>
      <c r="U11" s="79"/>
      <c r="V11" s="79">
        <v>184</v>
      </c>
      <c r="W11" s="79">
        <v>98</v>
      </c>
      <c r="X11" s="79">
        <v>86</v>
      </c>
      <c r="Y11" s="79"/>
      <c r="Z11" s="79">
        <v>68</v>
      </c>
      <c r="AA11" s="79">
        <v>41</v>
      </c>
      <c r="AB11" s="79">
        <v>27</v>
      </c>
    </row>
    <row r="12" spans="1:29" x14ac:dyDescent="0.25">
      <c r="A12" s="26" t="s">
        <v>200</v>
      </c>
      <c r="B12" s="79">
        <f t="shared" si="2"/>
        <v>1238</v>
      </c>
      <c r="C12" s="79">
        <f t="shared" si="1"/>
        <v>652</v>
      </c>
      <c r="D12" s="79">
        <f t="shared" si="1"/>
        <v>586</v>
      </c>
      <c r="E12" s="78"/>
      <c r="F12" s="79">
        <v>467</v>
      </c>
      <c r="G12" s="79">
        <v>250</v>
      </c>
      <c r="H12" s="79">
        <v>217</v>
      </c>
      <c r="I12" s="79"/>
      <c r="J12" s="79">
        <v>206</v>
      </c>
      <c r="K12" s="79">
        <v>123</v>
      </c>
      <c r="L12" s="79">
        <v>83</v>
      </c>
      <c r="M12" s="79"/>
      <c r="N12" s="79">
        <v>151</v>
      </c>
      <c r="O12" s="79">
        <v>66</v>
      </c>
      <c r="P12" s="79">
        <v>85</v>
      </c>
      <c r="Q12" s="79"/>
      <c r="R12" s="79">
        <v>238</v>
      </c>
      <c r="S12" s="79">
        <v>131</v>
      </c>
      <c r="T12" s="79">
        <v>107</v>
      </c>
      <c r="U12" s="79"/>
      <c r="V12" s="79">
        <v>120</v>
      </c>
      <c r="W12" s="79">
        <v>52</v>
      </c>
      <c r="X12" s="79">
        <v>68</v>
      </c>
      <c r="Y12" s="79"/>
      <c r="Z12" s="79">
        <v>56</v>
      </c>
      <c r="AA12" s="79">
        <v>30</v>
      </c>
      <c r="AB12" s="79">
        <v>26</v>
      </c>
    </row>
    <row r="13" spans="1:29" x14ac:dyDescent="0.25">
      <c r="A13" s="26" t="s">
        <v>201</v>
      </c>
      <c r="B13" s="79">
        <f t="shared" si="2"/>
        <v>125</v>
      </c>
      <c r="C13" s="79">
        <f t="shared" si="1"/>
        <v>74</v>
      </c>
      <c r="D13" s="79">
        <f t="shared" si="1"/>
        <v>51</v>
      </c>
      <c r="E13" s="78"/>
      <c r="F13" s="79">
        <v>41</v>
      </c>
      <c r="G13" s="79">
        <v>22</v>
      </c>
      <c r="H13" s="79">
        <v>19</v>
      </c>
      <c r="I13" s="79"/>
      <c r="J13" s="79">
        <v>18</v>
      </c>
      <c r="K13" s="79">
        <v>15</v>
      </c>
      <c r="L13" s="79">
        <v>3</v>
      </c>
      <c r="M13" s="79"/>
      <c r="N13" s="79">
        <v>18</v>
      </c>
      <c r="O13" s="79">
        <v>13</v>
      </c>
      <c r="P13" s="79">
        <v>5</v>
      </c>
      <c r="Q13" s="79"/>
      <c r="R13" s="79">
        <v>24</v>
      </c>
      <c r="S13" s="79">
        <v>12</v>
      </c>
      <c r="T13" s="79">
        <v>12</v>
      </c>
      <c r="U13" s="79"/>
      <c r="V13" s="79">
        <v>15</v>
      </c>
      <c r="W13" s="79">
        <v>8</v>
      </c>
      <c r="X13" s="79">
        <v>7</v>
      </c>
      <c r="Y13" s="79"/>
      <c r="Z13" s="79">
        <v>9</v>
      </c>
      <c r="AA13" s="79">
        <v>4</v>
      </c>
      <c r="AB13" s="79">
        <v>5</v>
      </c>
      <c r="AC13" s="121"/>
    </row>
    <row r="14" spans="1:29" x14ac:dyDescent="0.25">
      <c r="A14" s="26" t="s">
        <v>202</v>
      </c>
      <c r="B14" s="79">
        <f t="shared" si="2"/>
        <v>289</v>
      </c>
      <c r="C14" s="79">
        <f t="shared" si="1"/>
        <v>152</v>
      </c>
      <c r="D14" s="79">
        <f t="shared" si="1"/>
        <v>137</v>
      </c>
      <c r="E14" s="78"/>
      <c r="F14" s="79">
        <v>123</v>
      </c>
      <c r="G14" s="79">
        <v>65</v>
      </c>
      <c r="H14" s="79">
        <v>58</v>
      </c>
      <c r="I14" s="79"/>
      <c r="J14" s="79">
        <v>47</v>
      </c>
      <c r="K14" s="79">
        <v>24</v>
      </c>
      <c r="L14" s="79">
        <v>23</v>
      </c>
      <c r="M14" s="79"/>
      <c r="N14" s="79">
        <v>40</v>
      </c>
      <c r="O14" s="79">
        <v>19</v>
      </c>
      <c r="P14" s="79">
        <v>21</v>
      </c>
      <c r="Q14" s="79"/>
      <c r="R14" s="79">
        <v>30</v>
      </c>
      <c r="S14" s="79">
        <v>17</v>
      </c>
      <c r="T14" s="79">
        <v>13</v>
      </c>
      <c r="U14" s="79"/>
      <c r="V14" s="79">
        <v>33</v>
      </c>
      <c r="W14" s="79">
        <v>18</v>
      </c>
      <c r="X14" s="79">
        <v>15</v>
      </c>
      <c r="Y14" s="79"/>
      <c r="Z14" s="79">
        <v>16</v>
      </c>
      <c r="AA14" s="79">
        <v>9</v>
      </c>
      <c r="AB14" s="79">
        <v>7</v>
      </c>
      <c r="AC14" s="120"/>
    </row>
    <row r="15" spans="1:29" x14ac:dyDescent="0.25">
      <c r="A15" s="26" t="s">
        <v>203</v>
      </c>
      <c r="B15" s="79">
        <f t="shared" si="2"/>
        <v>113</v>
      </c>
      <c r="C15" s="79">
        <f t="shared" si="1"/>
        <v>66</v>
      </c>
      <c r="D15" s="79">
        <f t="shared" si="1"/>
        <v>47</v>
      </c>
      <c r="E15" s="78"/>
      <c r="F15" s="79">
        <v>56</v>
      </c>
      <c r="G15" s="79">
        <v>30</v>
      </c>
      <c r="H15" s="79">
        <v>26</v>
      </c>
      <c r="I15" s="79"/>
      <c r="J15" s="79">
        <v>27</v>
      </c>
      <c r="K15" s="79">
        <v>19</v>
      </c>
      <c r="L15" s="79">
        <v>8</v>
      </c>
      <c r="M15" s="79"/>
      <c r="N15" s="79">
        <v>15</v>
      </c>
      <c r="O15" s="79">
        <v>9</v>
      </c>
      <c r="P15" s="79">
        <v>6</v>
      </c>
      <c r="Q15" s="79"/>
      <c r="R15" s="79">
        <v>8</v>
      </c>
      <c r="S15" s="79">
        <v>4</v>
      </c>
      <c r="T15" s="79">
        <v>4</v>
      </c>
      <c r="U15" s="79"/>
      <c r="V15" s="79">
        <v>4</v>
      </c>
      <c r="W15" s="79">
        <v>2</v>
      </c>
      <c r="X15" s="79">
        <v>2</v>
      </c>
      <c r="Y15" s="79"/>
      <c r="Z15" s="79">
        <v>3</v>
      </c>
      <c r="AA15" s="79">
        <v>2</v>
      </c>
      <c r="AB15" s="79">
        <v>1</v>
      </c>
      <c r="AC15" s="121"/>
    </row>
    <row r="16" spans="1:29" x14ac:dyDescent="0.25">
      <c r="A16" s="26" t="s">
        <v>204</v>
      </c>
      <c r="B16" s="79">
        <f t="shared" si="2"/>
        <v>2048</v>
      </c>
      <c r="C16" s="79">
        <f t="shared" si="1"/>
        <v>1140</v>
      </c>
      <c r="D16" s="79">
        <f t="shared" si="1"/>
        <v>908</v>
      </c>
      <c r="E16" s="78"/>
      <c r="F16" s="79">
        <v>769</v>
      </c>
      <c r="G16" s="79">
        <v>438</v>
      </c>
      <c r="H16" s="79">
        <v>331</v>
      </c>
      <c r="I16" s="79"/>
      <c r="J16" s="79">
        <v>389</v>
      </c>
      <c r="K16" s="79">
        <v>213</v>
      </c>
      <c r="L16" s="79">
        <v>176</v>
      </c>
      <c r="M16" s="79"/>
      <c r="N16" s="79">
        <v>304</v>
      </c>
      <c r="O16" s="79">
        <v>171</v>
      </c>
      <c r="P16" s="79">
        <v>133</v>
      </c>
      <c r="Q16" s="79"/>
      <c r="R16" s="79">
        <v>266</v>
      </c>
      <c r="S16" s="79">
        <v>149</v>
      </c>
      <c r="T16" s="79">
        <v>117</v>
      </c>
      <c r="U16" s="79"/>
      <c r="V16" s="79">
        <v>264</v>
      </c>
      <c r="W16" s="79">
        <v>146</v>
      </c>
      <c r="X16" s="79">
        <v>118</v>
      </c>
      <c r="Y16" s="79"/>
      <c r="Z16" s="79">
        <v>56</v>
      </c>
      <c r="AA16" s="79">
        <v>23</v>
      </c>
      <c r="AB16" s="79">
        <v>33</v>
      </c>
      <c r="AC16" s="121"/>
    </row>
    <row r="17" spans="1:29" x14ac:dyDescent="0.25">
      <c r="A17" s="26" t="s">
        <v>205</v>
      </c>
      <c r="B17" s="79">
        <f t="shared" si="2"/>
        <v>615</v>
      </c>
      <c r="C17" s="79">
        <f t="shared" si="1"/>
        <v>363</v>
      </c>
      <c r="D17" s="79">
        <f t="shared" si="1"/>
        <v>252</v>
      </c>
      <c r="E17" s="78"/>
      <c r="F17" s="79">
        <v>274</v>
      </c>
      <c r="G17" s="79">
        <v>146</v>
      </c>
      <c r="H17" s="79">
        <v>128</v>
      </c>
      <c r="I17" s="79"/>
      <c r="J17" s="79">
        <v>114</v>
      </c>
      <c r="K17" s="79">
        <v>69</v>
      </c>
      <c r="L17" s="79">
        <v>45</v>
      </c>
      <c r="M17" s="79"/>
      <c r="N17" s="79">
        <v>90</v>
      </c>
      <c r="O17" s="79">
        <v>57</v>
      </c>
      <c r="P17" s="79">
        <v>33</v>
      </c>
      <c r="Q17" s="79"/>
      <c r="R17" s="79">
        <v>57</v>
      </c>
      <c r="S17" s="79">
        <v>37</v>
      </c>
      <c r="T17" s="79">
        <v>20</v>
      </c>
      <c r="U17" s="79"/>
      <c r="V17" s="79">
        <v>57</v>
      </c>
      <c r="W17" s="79">
        <v>37</v>
      </c>
      <c r="X17" s="79">
        <v>20</v>
      </c>
      <c r="Y17" s="79"/>
      <c r="Z17" s="79">
        <v>23</v>
      </c>
      <c r="AA17" s="79">
        <v>17</v>
      </c>
      <c r="AB17" s="79">
        <v>6</v>
      </c>
      <c r="AC17" s="121"/>
    </row>
    <row r="18" spans="1:29" x14ac:dyDescent="0.25">
      <c r="A18" s="26" t="s">
        <v>206</v>
      </c>
      <c r="B18" s="79">
        <f t="shared" si="2"/>
        <v>1889</v>
      </c>
      <c r="C18" s="79">
        <f t="shared" si="1"/>
        <v>1083</v>
      </c>
      <c r="D18" s="79">
        <f t="shared" si="1"/>
        <v>806</v>
      </c>
      <c r="E18" s="78"/>
      <c r="F18" s="79">
        <v>653</v>
      </c>
      <c r="G18" s="79">
        <v>380</v>
      </c>
      <c r="H18" s="79">
        <v>273</v>
      </c>
      <c r="I18" s="79"/>
      <c r="J18" s="79">
        <v>359</v>
      </c>
      <c r="K18" s="79">
        <v>189</v>
      </c>
      <c r="L18" s="79">
        <v>170</v>
      </c>
      <c r="M18" s="79"/>
      <c r="N18" s="79">
        <v>290</v>
      </c>
      <c r="O18" s="79">
        <v>174</v>
      </c>
      <c r="P18" s="79">
        <v>116</v>
      </c>
      <c r="Q18" s="79"/>
      <c r="R18" s="79">
        <v>281</v>
      </c>
      <c r="S18" s="79">
        <v>164</v>
      </c>
      <c r="T18" s="79">
        <v>117</v>
      </c>
      <c r="U18" s="79"/>
      <c r="V18" s="79">
        <v>196</v>
      </c>
      <c r="W18" s="79">
        <v>108</v>
      </c>
      <c r="X18" s="79">
        <v>88</v>
      </c>
      <c r="Y18" s="79"/>
      <c r="Z18" s="79">
        <v>110</v>
      </c>
      <c r="AA18" s="79">
        <v>68</v>
      </c>
      <c r="AB18" s="79">
        <v>42</v>
      </c>
      <c r="AC18" s="121"/>
    </row>
    <row r="19" spans="1:29" x14ac:dyDescent="0.25">
      <c r="A19" s="26" t="s">
        <v>207</v>
      </c>
      <c r="B19" s="79">
        <f t="shared" si="2"/>
        <v>612</v>
      </c>
      <c r="C19" s="79">
        <f t="shared" si="1"/>
        <v>377</v>
      </c>
      <c r="D19" s="79">
        <f t="shared" si="1"/>
        <v>235</v>
      </c>
      <c r="E19" s="78"/>
      <c r="F19" s="79">
        <v>209</v>
      </c>
      <c r="G19" s="79">
        <v>130</v>
      </c>
      <c r="H19" s="79">
        <v>79</v>
      </c>
      <c r="I19" s="79"/>
      <c r="J19" s="79">
        <v>107</v>
      </c>
      <c r="K19" s="79">
        <v>67</v>
      </c>
      <c r="L19" s="79">
        <v>40</v>
      </c>
      <c r="M19" s="79"/>
      <c r="N19" s="79">
        <v>77</v>
      </c>
      <c r="O19" s="79">
        <v>48</v>
      </c>
      <c r="P19" s="79">
        <v>29</v>
      </c>
      <c r="Q19" s="79"/>
      <c r="R19" s="79">
        <v>97</v>
      </c>
      <c r="S19" s="79">
        <v>53</v>
      </c>
      <c r="T19" s="79">
        <v>44</v>
      </c>
      <c r="U19" s="79"/>
      <c r="V19" s="79">
        <v>80</v>
      </c>
      <c r="W19" s="79">
        <v>47</v>
      </c>
      <c r="X19" s="79">
        <v>33</v>
      </c>
      <c r="Y19" s="79"/>
      <c r="Z19" s="79">
        <v>42</v>
      </c>
      <c r="AA19" s="79">
        <v>32</v>
      </c>
      <c r="AB19" s="79">
        <v>10</v>
      </c>
      <c r="AC19" s="121"/>
    </row>
    <row r="20" spans="1:29" x14ac:dyDescent="0.25">
      <c r="A20" s="108" t="s">
        <v>208</v>
      </c>
      <c r="B20" s="79">
        <f t="shared" si="2"/>
        <v>1236</v>
      </c>
      <c r="C20" s="79">
        <f t="shared" si="1"/>
        <v>636</v>
      </c>
      <c r="D20" s="79">
        <f t="shared" si="1"/>
        <v>600</v>
      </c>
      <c r="E20" s="78"/>
      <c r="F20" s="79">
        <v>487</v>
      </c>
      <c r="G20" s="79">
        <v>259</v>
      </c>
      <c r="H20" s="79">
        <v>228</v>
      </c>
      <c r="I20" s="79"/>
      <c r="J20" s="79">
        <v>156</v>
      </c>
      <c r="K20" s="79">
        <v>81</v>
      </c>
      <c r="L20" s="79">
        <v>75</v>
      </c>
      <c r="M20" s="79"/>
      <c r="N20" s="79">
        <v>181</v>
      </c>
      <c r="O20" s="79">
        <v>92</v>
      </c>
      <c r="P20" s="79">
        <v>89</v>
      </c>
      <c r="Q20" s="79"/>
      <c r="R20" s="79">
        <v>185</v>
      </c>
      <c r="S20" s="79">
        <v>88</v>
      </c>
      <c r="T20" s="79">
        <v>97</v>
      </c>
      <c r="U20" s="79"/>
      <c r="V20" s="79">
        <v>164</v>
      </c>
      <c r="W20" s="79">
        <v>82</v>
      </c>
      <c r="X20" s="79">
        <v>82</v>
      </c>
      <c r="Y20" s="79"/>
      <c r="Z20" s="79">
        <v>63</v>
      </c>
      <c r="AA20" s="79">
        <v>34</v>
      </c>
      <c r="AB20" s="79">
        <v>29</v>
      </c>
      <c r="AC20" s="121"/>
    </row>
    <row r="21" spans="1:29" x14ac:dyDescent="0.25">
      <c r="A21" s="26" t="s">
        <v>209</v>
      </c>
      <c r="B21" s="79">
        <f t="shared" si="2"/>
        <v>737</v>
      </c>
      <c r="C21" s="79">
        <f t="shared" si="1"/>
        <v>407</v>
      </c>
      <c r="D21" s="79">
        <f t="shared" si="1"/>
        <v>330</v>
      </c>
      <c r="E21" s="78"/>
      <c r="F21" s="79">
        <v>185</v>
      </c>
      <c r="G21" s="79">
        <v>96</v>
      </c>
      <c r="H21" s="79">
        <v>89</v>
      </c>
      <c r="I21" s="79"/>
      <c r="J21" s="79">
        <v>146</v>
      </c>
      <c r="K21" s="79">
        <v>84</v>
      </c>
      <c r="L21" s="79">
        <v>62</v>
      </c>
      <c r="M21" s="79"/>
      <c r="N21" s="79">
        <v>118</v>
      </c>
      <c r="O21" s="79">
        <v>65</v>
      </c>
      <c r="P21" s="79">
        <v>53</v>
      </c>
      <c r="Q21" s="79"/>
      <c r="R21" s="79">
        <v>127</v>
      </c>
      <c r="S21" s="79">
        <v>72</v>
      </c>
      <c r="T21" s="79">
        <v>55</v>
      </c>
      <c r="U21" s="79"/>
      <c r="V21" s="79">
        <v>104</v>
      </c>
      <c r="W21" s="79">
        <v>60</v>
      </c>
      <c r="X21" s="79">
        <v>44</v>
      </c>
      <c r="Y21" s="79"/>
      <c r="Z21" s="79">
        <v>57</v>
      </c>
      <c r="AA21" s="79">
        <v>30</v>
      </c>
      <c r="AB21" s="79">
        <v>27</v>
      </c>
      <c r="AC21" s="121"/>
    </row>
    <row r="22" spans="1:29" x14ac:dyDescent="0.25">
      <c r="A22" s="26" t="s">
        <v>210</v>
      </c>
      <c r="B22" s="79">
        <f t="shared" si="2"/>
        <v>1136</v>
      </c>
      <c r="C22" s="79">
        <f t="shared" si="1"/>
        <v>638</v>
      </c>
      <c r="D22" s="79">
        <f t="shared" si="1"/>
        <v>498</v>
      </c>
      <c r="E22" s="78"/>
      <c r="F22" s="79">
        <v>388</v>
      </c>
      <c r="G22" s="79">
        <v>216</v>
      </c>
      <c r="H22" s="79">
        <v>172</v>
      </c>
      <c r="I22" s="79"/>
      <c r="J22" s="79">
        <v>185</v>
      </c>
      <c r="K22" s="79">
        <v>95</v>
      </c>
      <c r="L22" s="79">
        <v>90</v>
      </c>
      <c r="M22" s="79"/>
      <c r="N22" s="79">
        <v>190</v>
      </c>
      <c r="O22" s="79">
        <v>108</v>
      </c>
      <c r="P22" s="79">
        <v>82</v>
      </c>
      <c r="Q22" s="79"/>
      <c r="R22" s="79">
        <v>167</v>
      </c>
      <c r="S22" s="79">
        <v>110</v>
      </c>
      <c r="T22" s="79">
        <v>57</v>
      </c>
      <c r="U22" s="79"/>
      <c r="V22" s="79">
        <v>143</v>
      </c>
      <c r="W22" s="79">
        <v>74</v>
      </c>
      <c r="X22" s="79">
        <v>69</v>
      </c>
      <c r="Y22" s="79"/>
      <c r="Z22" s="79">
        <v>63</v>
      </c>
      <c r="AA22" s="79">
        <v>35</v>
      </c>
      <c r="AB22" s="79">
        <v>28</v>
      </c>
      <c r="AC22" s="121"/>
    </row>
    <row r="23" spans="1:29" x14ac:dyDescent="0.25">
      <c r="A23" s="26" t="s">
        <v>211</v>
      </c>
      <c r="B23" s="79">
        <f t="shared" si="2"/>
        <v>421</v>
      </c>
      <c r="C23" s="79">
        <f t="shared" si="1"/>
        <v>255</v>
      </c>
      <c r="D23" s="79">
        <f t="shared" si="1"/>
        <v>166</v>
      </c>
      <c r="E23" s="78"/>
      <c r="F23" s="79">
        <v>170</v>
      </c>
      <c r="G23" s="79">
        <v>108</v>
      </c>
      <c r="H23" s="79">
        <v>62</v>
      </c>
      <c r="I23" s="79"/>
      <c r="J23" s="79">
        <v>83</v>
      </c>
      <c r="K23" s="79">
        <v>44</v>
      </c>
      <c r="L23" s="79">
        <v>39</v>
      </c>
      <c r="M23" s="79"/>
      <c r="N23" s="79">
        <v>73</v>
      </c>
      <c r="O23" s="79">
        <v>44</v>
      </c>
      <c r="P23" s="79">
        <v>29</v>
      </c>
      <c r="Q23" s="79"/>
      <c r="R23" s="79">
        <v>36</v>
      </c>
      <c r="S23" s="79">
        <v>20</v>
      </c>
      <c r="T23" s="79">
        <v>16</v>
      </c>
      <c r="U23" s="79"/>
      <c r="V23" s="79">
        <v>35</v>
      </c>
      <c r="W23" s="79">
        <v>26</v>
      </c>
      <c r="X23" s="79">
        <v>9</v>
      </c>
      <c r="Y23" s="79"/>
      <c r="Z23" s="79">
        <v>24</v>
      </c>
      <c r="AA23" s="79">
        <v>13</v>
      </c>
      <c r="AB23" s="79">
        <v>11</v>
      </c>
      <c r="AC23" s="120"/>
    </row>
    <row r="24" spans="1:29" x14ac:dyDescent="0.25">
      <c r="A24" s="26" t="s">
        <v>212</v>
      </c>
      <c r="B24" s="79">
        <f t="shared" si="2"/>
        <v>697</v>
      </c>
      <c r="C24" s="79">
        <f t="shared" si="1"/>
        <v>403</v>
      </c>
      <c r="D24" s="79">
        <f t="shared" si="1"/>
        <v>294</v>
      </c>
      <c r="E24" s="78"/>
      <c r="F24" s="79">
        <v>219</v>
      </c>
      <c r="G24" s="79">
        <v>136</v>
      </c>
      <c r="H24" s="79">
        <v>83</v>
      </c>
      <c r="I24" s="79"/>
      <c r="J24" s="79">
        <v>154</v>
      </c>
      <c r="K24" s="79">
        <v>90</v>
      </c>
      <c r="L24" s="79">
        <v>64</v>
      </c>
      <c r="M24" s="79"/>
      <c r="N24" s="79">
        <v>105</v>
      </c>
      <c r="O24" s="79">
        <v>59</v>
      </c>
      <c r="P24" s="79">
        <v>46</v>
      </c>
      <c r="Q24" s="79"/>
      <c r="R24" s="79">
        <v>101</v>
      </c>
      <c r="S24" s="79">
        <v>60</v>
      </c>
      <c r="T24" s="79">
        <v>41</v>
      </c>
      <c r="U24" s="79"/>
      <c r="V24" s="79">
        <v>98</v>
      </c>
      <c r="W24" s="79">
        <v>49</v>
      </c>
      <c r="X24" s="79">
        <v>49</v>
      </c>
      <c r="Y24" s="79"/>
      <c r="Z24" s="79">
        <v>20</v>
      </c>
      <c r="AA24" s="79">
        <v>9</v>
      </c>
      <c r="AB24" s="79">
        <v>11</v>
      </c>
      <c r="AC24" s="121"/>
    </row>
    <row r="25" spans="1:29" x14ac:dyDescent="0.25">
      <c r="A25" s="26" t="s">
        <v>213</v>
      </c>
      <c r="B25" s="79">
        <f t="shared" si="2"/>
        <v>263</v>
      </c>
      <c r="C25" s="79">
        <f t="shared" si="2"/>
        <v>155</v>
      </c>
      <c r="D25" s="79">
        <f t="shared" si="2"/>
        <v>108</v>
      </c>
      <c r="E25" s="78"/>
      <c r="F25" s="79">
        <v>104</v>
      </c>
      <c r="G25" s="79">
        <v>61</v>
      </c>
      <c r="H25" s="79">
        <v>43</v>
      </c>
      <c r="I25" s="79"/>
      <c r="J25" s="79">
        <v>38</v>
      </c>
      <c r="K25" s="79">
        <v>22</v>
      </c>
      <c r="L25" s="79">
        <v>16</v>
      </c>
      <c r="M25" s="79"/>
      <c r="N25" s="79">
        <v>53</v>
      </c>
      <c r="O25" s="79">
        <v>31</v>
      </c>
      <c r="P25" s="79">
        <v>22</v>
      </c>
      <c r="Q25" s="79"/>
      <c r="R25" s="79">
        <v>21</v>
      </c>
      <c r="S25" s="79">
        <v>14</v>
      </c>
      <c r="T25" s="79">
        <v>7</v>
      </c>
      <c r="U25" s="79"/>
      <c r="V25" s="79">
        <v>33</v>
      </c>
      <c r="W25" s="79">
        <v>19</v>
      </c>
      <c r="X25" s="79">
        <v>14</v>
      </c>
      <c r="Y25" s="79"/>
      <c r="Z25" s="79">
        <v>14</v>
      </c>
      <c r="AA25" s="79">
        <v>8</v>
      </c>
      <c r="AB25" s="79">
        <v>6</v>
      </c>
      <c r="AC25" s="121"/>
    </row>
    <row r="26" spans="1:29" x14ac:dyDescent="0.25">
      <c r="A26" s="26" t="s">
        <v>214</v>
      </c>
      <c r="B26" s="79">
        <f t="shared" si="2"/>
        <v>335</v>
      </c>
      <c r="C26" s="79">
        <f t="shared" si="2"/>
        <v>205</v>
      </c>
      <c r="D26" s="79">
        <f>+H26+L26+P26+T26+X26</f>
        <v>130</v>
      </c>
      <c r="E26" s="78"/>
      <c r="F26" s="79">
        <v>130</v>
      </c>
      <c r="G26" s="79">
        <v>68</v>
      </c>
      <c r="H26" s="79">
        <v>62</v>
      </c>
      <c r="I26" s="79"/>
      <c r="J26" s="79">
        <v>73</v>
      </c>
      <c r="K26" s="79">
        <v>51</v>
      </c>
      <c r="L26" s="79">
        <v>22</v>
      </c>
      <c r="M26" s="79"/>
      <c r="N26" s="79">
        <v>54</v>
      </c>
      <c r="O26" s="79">
        <v>37</v>
      </c>
      <c r="P26" s="79">
        <v>17</v>
      </c>
      <c r="Q26" s="79"/>
      <c r="R26" s="79">
        <v>46</v>
      </c>
      <c r="S26" s="79">
        <v>28</v>
      </c>
      <c r="T26" s="79">
        <v>18</v>
      </c>
      <c r="U26" s="79"/>
      <c r="V26" s="79">
        <v>29</v>
      </c>
      <c r="W26" s="79">
        <v>18</v>
      </c>
      <c r="X26" s="79">
        <v>11</v>
      </c>
      <c r="Y26" s="79"/>
      <c r="Z26" s="79">
        <v>3</v>
      </c>
      <c r="AA26" s="79">
        <v>3</v>
      </c>
      <c r="AB26" s="79" t="s">
        <v>191</v>
      </c>
      <c r="AC26" s="121"/>
    </row>
    <row r="27" spans="1:29" x14ac:dyDescent="0.25">
      <c r="A27" s="26" t="s">
        <v>215</v>
      </c>
      <c r="B27" s="79">
        <f t="shared" si="2"/>
        <v>291</v>
      </c>
      <c r="C27" s="79">
        <f t="shared" si="2"/>
        <v>163</v>
      </c>
      <c r="D27" s="79">
        <f t="shared" si="2"/>
        <v>128</v>
      </c>
      <c r="E27" s="78"/>
      <c r="F27" s="79">
        <v>115</v>
      </c>
      <c r="G27" s="79">
        <v>70</v>
      </c>
      <c r="H27" s="79">
        <v>45</v>
      </c>
      <c r="I27" s="79"/>
      <c r="J27" s="79">
        <v>52</v>
      </c>
      <c r="K27" s="79">
        <v>23</v>
      </c>
      <c r="L27" s="79">
        <v>29</v>
      </c>
      <c r="M27" s="79"/>
      <c r="N27" s="79">
        <v>51</v>
      </c>
      <c r="O27" s="79">
        <v>33</v>
      </c>
      <c r="P27" s="79">
        <v>18</v>
      </c>
      <c r="Q27" s="79"/>
      <c r="R27" s="79">
        <v>44</v>
      </c>
      <c r="S27" s="79">
        <v>19</v>
      </c>
      <c r="T27" s="79">
        <v>25</v>
      </c>
      <c r="U27" s="79"/>
      <c r="V27" s="79">
        <v>19</v>
      </c>
      <c r="W27" s="79">
        <v>11</v>
      </c>
      <c r="X27" s="79">
        <v>8</v>
      </c>
      <c r="Y27" s="79"/>
      <c r="Z27" s="79">
        <v>10</v>
      </c>
      <c r="AA27" s="79">
        <v>7</v>
      </c>
      <c r="AB27" s="79">
        <v>3</v>
      </c>
      <c r="AC27" s="121"/>
    </row>
    <row r="28" spans="1:29" x14ac:dyDescent="0.25">
      <c r="A28" s="26" t="s">
        <v>216</v>
      </c>
      <c r="B28" s="79">
        <f t="shared" si="2"/>
        <v>567</v>
      </c>
      <c r="C28" s="79">
        <f t="shared" si="2"/>
        <v>327</v>
      </c>
      <c r="D28" s="79">
        <f t="shared" si="2"/>
        <v>240</v>
      </c>
      <c r="E28" s="78"/>
      <c r="F28" s="79">
        <v>220</v>
      </c>
      <c r="G28" s="79">
        <v>124</v>
      </c>
      <c r="H28" s="79">
        <v>96</v>
      </c>
      <c r="I28" s="79"/>
      <c r="J28" s="79">
        <v>118</v>
      </c>
      <c r="K28" s="79">
        <v>71</v>
      </c>
      <c r="L28" s="79">
        <v>47</v>
      </c>
      <c r="M28" s="79"/>
      <c r="N28" s="79">
        <v>120</v>
      </c>
      <c r="O28" s="79">
        <v>67</v>
      </c>
      <c r="P28" s="79">
        <v>53</v>
      </c>
      <c r="Q28" s="79"/>
      <c r="R28" s="79">
        <v>60</v>
      </c>
      <c r="S28" s="79">
        <v>40</v>
      </c>
      <c r="T28" s="79">
        <v>20</v>
      </c>
      <c r="U28" s="79"/>
      <c r="V28" s="79">
        <v>39</v>
      </c>
      <c r="W28" s="79">
        <v>22</v>
      </c>
      <c r="X28" s="79">
        <v>17</v>
      </c>
      <c r="Y28" s="79"/>
      <c r="Z28" s="79">
        <v>10</v>
      </c>
      <c r="AA28" s="79">
        <v>3</v>
      </c>
      <c r="AB28" s="79">
        <v>7</v>
      </c>
      <c r="AC28" s="121"/>
    </row>
    <row r="29" spans="1:29" x14ac:dyDescent="0.25">
      <c r="A29" s="26" t="s">
        <v>217</v>
      </c>
      <c r="B29" s="79">
        <f t="shared" si="2"/>
        <v>801</v>
      </c>
      <c r="C29" s="79">
        <f t="shared" si="2"/>
        <v>478</v>
      </c>
      <c r="D29" s="79">
        <f t="shared" si="2"/>
        <v>323</v>
      </c>
      <c r="E29" s="78"/>
      <c r="F29" s="79">
        <v>342</v>
      </c>
      <c r="G29" s="79">
        <v>199</v>
      </c>
      <c r="H29" s="79">
        <v>143</v>
      </c>
      <c r="I29" s="79"/>
      <c r="J29" s="79">
        <v>161</v>
      </c>
      <c r="K29" s="79">
        <v>96</v>
      </c>
      <c r="L29" s="79">
        <v>65</v>
      </c>
      <c r="M29" s="79"/>
      <c r="N29" s="79">
        <v>98</v>
      </c>
      <c r="O29" s="79">
        <v>62</v>
      </c>
      <c r="P29" s="79">
        <v>36</v>
      </c>
      <c r="Q29" s="79"/>
      <c r="R29" s="79">
        <v>94</v>
      </c>
      <c r="S29" s="79">
        <v>48</v>
      </c>
      <c r="T29" s="79">
        <v>46</v>
      </c>
      <c r="U29" s="79"/>
      <c r="V29" s="79">
        <v>65</v>
      </c>
      <c r="W29" s="79">
        <v>39</v>
      </c>
      <c r="X29" s="79">
        <v>26</v>
      </c>
      <c r="Y29" s="79"/>
      <c r="Z29" s="79">
        <v>41</v>
      </c>
      <c r="AA29" s="79">
        <v>34</v>
      </c>
      <c r="AB29" s="79">
        <v>7</v>
      </c>
      <c r="AC29" s="121"/>
    </row>
    <row r="30" spans="1:29" x14ac:dyDescent="0.25">
      <c r="A30" s="26" t="s">
        <v>218</v>
      </c>
      <c r="B30" s="79">
        <f t="shared" si="2"/>
        <v>403</v>
      </c>
      <c r="C30" s="79">
        <f t="shared" si="2"/>
        <v>238</v>
      </c>
      <c r="D30" s="79">
        <f t="shared" si="2"/>
        <v>165</v>
      </c>
      <c r="E30" s="78"/>
      <c r="F30" s="79">
        <v>146</v>
      </c>
      <c r="G30" s="79">
        <v>80</v>
      </c>
      <c r="H30" s="79">
        <v>66</v>
      </c>
      <c r="I30" s="79"/>
      <c r="J30" s="79">
        <v>84</v>
      </c>
      <c r="K30" s="79">
        <v>44</v>
      </c>
      <c r="L30" s="79">
        <v>40</v>
      </c>
      <c r="M30" s="79"/>
      <c r="N30" s="79">
        <v>60</v>
      </c>
      <c r="O30" s="79">
        <v>42</v>
      </c>
      <c r="P30" s="79">
        <v>18</v>
      </c>
      <c r="Q30" s="79"/>
      <c r="R30" s="79">
        <v>65</v>
      </c>
      <c r="S30" s="79">
        <v>39</v>
      </c>
      <c r="T30" s="79">
        <v>26</v>
      </c>
      <c r="U30" s="79"/>
      <c r="V30" s="79">
        <v>36</v>
      </c>
      <c r="W30" s="79">
        <v>23</v>
      </c>
      <c r="X30" s="79">
        <v>13</v>
      </c>
      <c r="Y30" s="79"/>
      <c r="Z30" s="79">
        <v>12</v>
      </c>
      <c r="AA30" s="79">
        <v>10</v>
      </c>
      <c r="AB30" s="79">
        <v>2</v>
      </c>
      <c r="AC30" s="121"/>
    </row>
    <row r="31" spans="1:29" x14ac:dyDescent="0.25">
      <c r="A31" s="26" t="s">
        <v>219</v>
      </c>
      <c r="B31" s="79">
        <f t="shared" si="2"/>
        <v>319</v>
      </c>
      <c r="C31" s="79">
        <f t="shared" si="2"/>
        <v>194</v>
      </c>
      <c r="D31" s="79">
        <f t="shared" si="2"/>
        <v>125</v>
      </c>
      <c r="E31" s="78"/>
      <c r="F31" s="79">
        <v>116</v>
      </c>
      <c r="G31" s="79">
        <v>69</v>
      </c>
      <c r="H31" s="79">
        <v>47</v>
      </c>
      <c r="I31" s="79"/>
      <c r="J31" s="79">
        <v>65</v>
      </c>
      <c r="K31" s="79">
        <v>45</v>
      </c>
      <c r="L31" s="79">
        <v>20</v>
      </c>
      <c r="M31" s="79"/>
      <c r="N31" s="79">
        <v>62</v>
      </c>
      <c r="O31" s="79">
        <v>40</v>
      </c>
      <c r="P31" s="79">
        <v>22</v>
      </c>
      <c r="Q31" s="79"/>
      <c r="R31" s="79">
        <v>29</v>
      </c>
      <c r="S31" s="79">
        <v>16</v>
      </c>
      <c r="T31" s="79">
        <v>13</v>
      </c>
      <c r="U31" s="79"/>
      <c r="V31" s="79">
        <v>23</v>
      </c>
      <c r="W31" s="79">
        <v>15</v>
      </c>
      <c r="X31" s="79">
        <v>8</v>
      </c>
      <c r="Y31" s="79"/>
      <c r="Z31" s="79">
        <v>24</v>
      </c>
      <c r="AA31" s="79">
        <v>9</v>
      </c>
      <c r="AB31" s="79">
        <v>15</v>
      </c>
      <c r="AC31" s="121"/>
    </row>
    <row r="32" spans="1:29" x14ac:dyDescent="0.25">
      <c r="A32" s="26" t="s">
        <v>220</v>
      </c>
      <c r="B32" s="79">
        <f t="shared" si="2"/>
        <v>164</v>
      </c>
      <c r="C32" s="79">
        <f t="shared" si="2"/>
        <v>91</v>
      </c>
      <c r="D32" s="79">
        <f t="shared" si="2"/>
        <v>73</v>
      </c>
      <c r="E32" s="78"/>
      <c r="F32" s="79">
        <v>52</v>
      </c>
      <c r="G32" s="79">
        <v>26</v>
      </c>
      <c r="H32" s="79">
        <v>26</v>
      </c>
      <c r="I32" s="79"/>
      <c r="J32" s="79">
        <v>36</v>
      </c>
      <c r="K32" s="79">
        <v>20</v>
      </c>
      <c r="L32" s="79">
        <v>16</v>
      </c>
      <c r="M32" s="79"/>
      <c r="N32" s="79">
        <v>26</v>
      </c>
      <c r="O32" s="79">
        <v>14</v>
      </c>
      <c r="P32" s="79">
        <v>12</v>
      </c>
      <c r="Q32" s="79"/>
      <c r="R32" s="79">
        <v>21</v>
      </c>
      <c r="S32" s="79">
        <v>13</v>
      </c>
      <c r="T32" s="79">
        <v>8</v>
      </c>
      <c r="U32" s="79"/>
      <c r="V32" s="79">
        <v>25</v>
      </c>
      <c r="W32" s="79">
        <v>16</v>
      </c>
      <c r="X32" s="79">
        <v>9</v>
      </c>
      <c r="Y32" s="79"/>
      <c r="Z32" s="79">
        <v>4</v>
      </c>
      <c r="AA32" s="79">
        <v>2</v>
      </c>
      <c r="AB32" s="79">
        <v>2</v>
      </c>
      <c r="AC32" s="121"/>
    </row>
    <row r="33" spans="1:29" x14ac:dyDescent="0.25">
      <c r="A33" s="26" t="s">
        <v>221</v>
      </c>
      <c r="B33" s="79">
        <f t="shared" si="2"/>
        <v>1029</v>
      </c>
      <c r="C33" s="79">
        <f t="shared" si="2"/>
        <v>616</v>
      </c>
      <c r="D33" s="79">
        <f t="shared" si="2"/>
        <v>413</v>
      </c>
      <c r="E33" s="78"/>
      <c r="F33" s="79">
        <v>339</v>
      </c>
      <c r="G33" s="79">
        <v>191</v>
      </c>
      <c r="H33" s="79">
        <v>148</v>
      </c>
      <c r="I33" s="79"/>
      <c r="J33" s="79">
        <v>212</v>
      </c>
      <c r="K33" s="79">
        <v>131</v>
      </c>
      <c r="L33" s="79">
        <v>81</v>
      </c>
      <c r="M33" s="79"/>
      <c r="N33" s="79">
        <v>160</v>
      </c>
      <c r="O33" s="79">
        <v>94</v>
      </c>
      <c r="P33" s="79">
        <v>66</v>
      </c>
      <c r="Q33" s="79"/>
      <c r="R33" s="79">
        <v>165</v>
      </c>
      <c r="S33" s="79">
        <v>105</v>
      </c>
      <c r="T33" s="79">
        <v>60</v>
      </c>
      <c r="U33" s="79"/>
      <c r="V33" s="79">
        <v>101</v>
      </c>
      <c r="W33" s="79">
        <v>63</v>
      </c>
      <c r="X33" s="79">
        <v>38</v>
      </c>
      <c r="Y33" s="79"/>
      <c r="Z33" s="79">
        <v>52</v>
      </c>
      <c r="AA33" s="79">
        <v>32</v>
      </c>
      <c r="AB33" s="79">
        <v>20</v>
      </c>
      <c r="AC33" s="121"/>
    </row>
    <row r="34" spans="1:29" x14ac:dyDescent="0.25">
      <c r="A34" s="26" t="s">
        <v>222</v>
      </c>
      <c r="B34" s="79">
        <f t="shared" si="2"/>
        <v>1045</v>
      </c>
      <c r="C34" s="79">
        <f t="shared" si="2"/>
        <v>617</v>
      </c>
      <c r="D34" s="79">
        <f t="shared" si="2"/>
        <v>428</v>
      </c>
      <c r="E34" s="78"/>
      <c r="F34" s="79">
        <v>361</v>
      </c>
      <c r="G34" s="79">
        <v>208</v>
      </c>
      <c r="H34" s="79">
        <v>153</v>
      </c>
      <c r="I34" s="79"/>
      <c r="J34" s="79">
        <v>176</v>
      </c>
      <c r="K34" s="79">
        <v>100</v>
      </c>
      <c r="L34" s="79">
        <v>76</v>
      </c>
      <c r="M34" s="79"/>
      <c r="N34" s="79">
        <v>170</v>
      </c>
      <c r="O34" s="79">
        <v>100</v>
      </c>
      <c r="P34" s="79">
        <v>70</v>
      </c>
      <c r="Q34" s="79"/>
      <c r="R34" s="79">
        <v>134</v>
      </c>
      <c r="S34" s="79">
        <v>84</v>
      </c>
      <c r="T34" s="79">
        <v>50</v>
      </c>
      <c r="U34" s="79"/>
      <c r="V34" s="79">
        <v>158</v>
      </c>
      <c r="W34" s="79">
        <v>95</v>
      </c>
      <c r="X34" s="79">
        <v>63</v>
      </c>
      <c r="Y34" s="79"/>
      <c r="Z34" s="79">
        <v>46</v>
      </c>
      <c r="AA34" s="79">
        <v>30</v>
      </c>
      <c r="AB34" s="79">
        <v>16</v>
      </c>
    </row>
    <row r="35" spans="1:29" ht="15.75" thickBot="1" x14ac:dyDescent="0.3">
      <c r="A35" s="27" t="s">
        <v>223</v>
      </c>
      <c r="B35" s="141">
        <f t="shared" si="2"/>
        <v>477</v>
      </c>
      <c r="C35" s="141">
        <f t="shared" si="2"/>
        <v>261</v>
      </c>
      <c r="D35" s="141">
        <f t="shared" si="2"/>
        <v>216</v>
      </c>
      <c r="E35" s="142"/>
      <c r="F35" s="141">
        <v>129</v>
      </c>
      <c r="G35" s="141">
        <v>73</v>
      </c>
      <c r="H35" s="141">
        <v>56</v>
      </c>
      <c r="I35" s="141"/>
      <c r="J35" s="141">
        <v>106</v>
      </c>
      <c r="K35" s="141">
        <v>62</v>
      </c>
      <c r="L35" s="141">
        <v>44</v>
      </c>
      <c r="M35" s="141"/>
      <c r="N35" s="141">
        <v>94</v>
      </c>
      <c r="O35" s="141">
        <v>46</v>
      </c>
      <c r="P35" s="141">
        <v>48</v>
      </c>
      <c r="Q35" s="141"/>
      <c r="R35" s="141">
        <v>66</v>
      </c>
      <c r="S35" s="141">
        <v>36</v>
      </c>
      <c r="T35" s="141">
        <v>30</v>
      </c>
      <c r="U35" s="141"/>
      <c r="V35" s="141">
        <v>70</v>
      </c>
      <c r="W35" s="141">
        <v>35</v>
      </c>
      <c r="X35" s="141">
        <v>35</v>
      </c>
      <c r="Y35" s="141"/>
      <c r="Z35" s="141">
        <v>12</v>
      </c>
      <c r="AA35" s="141">
        <v>9</v>
      </c>
      <c r="AB35" s="141">
        <v>3</v>
      </c>
      <c r="AC35" s="121"/>
    </row>
    <row r="36" spans="1:29" x14ac:dyDescent="0.25">
      <c r="A36" s="218" t="s">
        <v>122</v>
      </c>
      <c r="B36" s="218"/>
      <c r="C36" s="218"/>
      <c r="D36" s="218"/>
      <c r="E36" s="218"/>
      <c r="F36" s="218"/>
      <c r="G36" s="218"/>
      <c r="AC36" s="121"/>
    </row>
    <row r="37" spans="1:29" x14ac:dyDescent="0.25">
      <c r="AC37" s="121"/>
    </row>
    <row r="38" spans="1:29" x14ac:dyDescent="0.25">
      <c r="AC38" s="121"/>
    </row>
    <row r="39" spans="1:29" x14ac:dyDescent="0.25">
      <c r="AC39" s="121"/>
    </row>
    <row r="40" spans="1:29" x14ac:dyDescent="0.25">
      <c r="AC40" s="121"/>
    </row>
    <row r="41" spans="1:29" x14ac:dyDescent="0.25">
      <c r="AC41" s="120"/>
    </row>
    <row r="42" spans="1:29" x14ac:dyDescent="0.25">
      <c r="AC42" s="121"/>
    </row>
    <row r="43" spans="1:29" x14ac:dyDescent="0.25">
      <c r="AC43" s="121"/>
    </row>
    <row r="44" spans="1:29" x14ac:dyDescent="0.25">
      <c r="AC44" s="121"/>
    </row>
  </sheetData>
  <mergeCells count="14">
    <mergeCell ref="R6:T6"/>
    <mergeCell ref="V6:X6"/>
    <mergeCell ref="Z6:AB6"/>
    <mergeCell ref="A36:G36"/>
    <mergeCell ref="A6:A7"/>
    <mergeCell ref="B6:D6"/>
    <mergeCell ref="F6:H6"/>
    <mergeCell ref="J6:L6"/>
    <mergeCell ref="N6:P6"/>
    <mergeCell ref="A1:AB1"/>
    <mergeCell ref="A2:AB2"/>
    <mergeCell ref="A3:AB3"/>
    <mergeCell ref="A4:AB4"/>
    <mergeCell ref="A5:AB5"/>
  </mergeCells>
  <hyperlinks>
    <hyperlink ref="AC2" location="Contenido!A1" display="Contenido" xr:uid="{5A7E03A8-F194-4BD6-BEFC-DB46031C5C14}"/>
  </hyperlinks>
  <pageMargins left="0.7" right="0.7" top="0.75" bottom="0.75" header="0.3" footer="0.3"/>
  <pageSetup scale="60" orientation="landscape" r:id="rId1"/>
  <ignoredErrors>
    <ignoredError sqref="D26" formula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0CDA6-A35F-4E7E-B043-A7B7BB85AA4D}">
  <sheetPr>
    <tabColor rgb="FFF2DAB1"/>
    <pageSetUpPr fitToPage="1"/>
  </sheetPr>
  <dimension ref="A1:AC44"/>
  <sheetViews>
    <sheetView showGridLines="0" workbookViewId="0">
      <pane xSplit="1" ySplit="7" topLeftCell="C8" activePane="bottomRight" state="frozen"/>
      <selection pane="topRight" activeCell="B1" sqref="B1"/>
      <selection pane="bottomLeft" activeCell="A8" sqref="A8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42578125" customWidth="1"/>
    <col min="6" max="8" width="8.28515625" customWidth="1"/>
    <col min="9" max="9" width="1.7109375" customWidth="1"/>
    <col min="10" max="12" width="8.28515625" customWidth="1"/>
    <col min="13" max="13" width="1.7109375" customWidth="1"/>
    <col min="14" max="16" width="8.28515625" customWidth="1"/>
    <col min="17" max="17" width="1.7109375" customWidth="1"/>
    <col min="18" max="20" width="8.28515625" customWidth="1"/>
    <col min="21" max="21" width="1.28515625" customWidth="1"/>
    <col min="22" max="24" width="8.28515625" customWidth="1"/>
    <col min="25" max="25" width="1.28515625" customWidth="1"/>
    <col min="26" max="28" width="8.28515625" customWidth="1"/>
    <col min="29" max="29" width="14" style="119" customWidth="1"/>
  </cols>
  <sheetData>
    <row r="1" spans="1:29" x14ac:dyDescent="0.25">
      <c r="A1" s="223" t="s">
        <v>227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</row>
    <row r="2" spans="1:29" x14ac:dyDescent="0.25">
      <c r="A2" s="224" t="s">
        <v>228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114" t="s">
        <v>0</v>
      </c>
    </row>
    <row r="3" spans="1:29" x14ac:dyDescent="0.25">
      <c r="A3" s="223" t="s">
        <v>195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</row>
    <row r="4" spans="1:29" x14ac:dyDescent="0.25">
      <c r="A4" s="224" t="s">
        <v>112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</row>
    <row r="5" spans="1:29" x14ac:dyDescent="0.25">
      <c r="A5" s="224" t="s">
        <v>182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120"/>
    </row>
    <row r="6" spans="1:29" x14ac:dyDescent="0.25">
      <c r="A6" s="228" t="s">
        <v>196</v>
      </c>
      <c r="B6" s="226" t="s">
        <v>130</v>
      </c>
      <c r="C6" s="226"/>
      <c r="D6" s="226"/>
      <c r="E6" s="82"/>
      <c r="F6" s="226" t="s">
        <v>132</v>
      </c>
      <c r="G6" s="226"/>
      <c r="H6" s="226"/>
      <c r="I6" s="82"/>
      <c r="J6" s="226" t="s">
        <v>133</v>
      </c>
      <c r="K6" s="226"/>
      <c r="L6" s="226"/>
      <c r="M6" s="82"/>
      <c r="N6" s="226" t="s">
        <v>134</v>
      </c>
      <c r="O6" s="226"/>
      <c r="P6" s="226"/>
      <c r="Q6" s="82"/>
      <c r="R6" s="226" t="s">
        <v>136</v>
      </c>
      <c r="S6" s="226"/>
      <c r="T6" s="226"/>
      <c r="U6" s="82"/>
      <c r="V6" s="226" t="s">
        <v>137</v>
      </c>
      <c r="W6" s="226"/>
      <c r="X6" s="226"/>
      <c r="Y6" s="82"/>
      <c r="Z6" s="226" t="s">
        <v>138</v>
      </c>
      <c r="AA6" s="226"/>
      <c r="AB6" s="226"/>
    </row>
    <row r="7" spans="1:29" x14ac:dyDescent="0.25">
      <c r="A7" s="228"/>
      <c r="B7" s="83" t="s">
        <v>130</v>
      </c>
      <c r="C7" s="83" t="s">
        <v>184</v>
      </c>
      <c r="D7" s="83" t="s">
        <v>185</v>
      </c>
      <c r="E7" s="82"/>
      <c r="F7" s="83" t="s">
        <v>130</v>
      </c>
      <c r="G7" s="83" t="s">
        <v>184</v>
      </c>
      <c r="H7" s="83" t="s">
        <v>185</v>
      </c>
      <c r="I7" s="82"/>
      <c r="J7" s="83" t="s">
        <v>130</v>
      </c>
      <c r="K7" s="83" t="s">
        <v>184</v>
      </c>
      <c r="L7" s="83" t="s">
        <v>185</v>
      </c>
      <c r="M7" s="82"/>
      <c r="N7" s="83" t="s">
        <v>130</v>
      </c>
      <c r="O7" s="83" t="s">
        <v>184</v>
      </c>
      <c r="P7" s="83" t="s">
        <v>185</v>
      </c>
      <c r="Q7" s="82"/>
      <c r="R7" s="83" t="s">
        <v>130</v>
      </c>
      <c r="S7" s="83" t="s">
        <v>184</v>
      </c>
      <c r="T7" s="83" t="s">
        <v>185</v>
      </c>
      <c r="U7" s="82"/>
      <c r="V7" s="83" t="s">
        <v>130</v>
      </c>
      <c r="W7" s="83" t="s">
        <v>184</v>
      </c>
      <c r="X7" s="83" t="s">
        <v>185</v>
      </c>
      <c r="Y7" s="82"/>
      <c r="Z7" s="83" t="s">
        <v>130</v>
      </c>
      <c r="AA7" s="83" t="s">
        <v>184</v>
      </c>
      <c r="AB7" s="83" t="s">
        <v>185</v>
      </c>
      <c r="AC7" s="120"/>
    </row>
    <row r="8" spans="1:29" s="2" customFormat="1" x14ac:dyDescent="0.25">
      <c r="A8" s="25" t="s">
        <v>130</v>
      </c>
      <c r="B8" s="80">
        <v>4.6875425335958694</v>
      </c>
      <c r="C8" s="80">
        <v>5.1669165218391111</v>
      </c>
      <c r="D8" s="80">
        <v>4.1826387886183785</v>
      </c>
      <c r="E8" s="80"/>
      <c r="F8" s="80">
        <v>9.8550411077455635</v>
      </c>
      <c r="G8" s="80">
        <v>10.719698949459049</v>
      </c>
      <c r="H8" s="80">
        <v>8.9278708737319956</v>
      </c>
      <c r="I8" s="80"/>
      <c r="J8" s="80">
        <v>5.4258584993217678</v>
      </c>
      <c r="K8" s="80">
        <v>5.9881577477376835</v>
      </c>
      <c r="L8" s="80">
        <v>4.8377201951447519</v>
      </c>
      <c r="M8" s="80"/>
      <c r="N8" s="80">
        <v>4.3112113227024533</v>
      </c>
      <c r="O8" s="80">
        <v>4.7966383889637676</v>
      </c>
      <c r="P8" s="80">
        <v>3.7978928541486177</v>
      </c>
      <c r="Q8" s="80"/>
      <c r="R8" s="80">
        <v>4.0884524939147653</v>
      </c>
      <c r="S8" s="80">
        <v>4.5348180424433151</v>
      </c>
      <c r="T8" s="80">
        <v>3.6214756035792677</v>
      </c>
      <c r="U8" s="80"/>
      <c r="V8" s="80">
        <v>3.5076503430933812</v>
      </c>
      <c r="W8" s="80">
        <v>3.8095238095238098</v>
      </c>
      <c r="X8" s="80">
        <v>3.1913655669983125</v>
      </c>
      <c r="Y8" s="80"/>
      <c r="Z8" s="80">
        <v>1.1983073908104802</v>
      </c>
      <c r="AA8" s="80">
        <v>1.3771083162718145</v>
      </c>
      <c r="AB8" s="80">
        <v>1.010617884098759</v>
      </c>
      <c r="AC8" s="120"/>
    </row>
    <row r="9" spans="1:29" x14ac:dyDescent="0.25">
      <c r="A9" s="26" t="s">
        <v>197</v>
      </c>
      <c r="B9" s="81">
        <v>5.5101806050845505</v>
      </c>
      <c r="C9" s="81">
        <v>5.986414869000523</v>
      </c>
      <c r="D9" s="81">
        <v>5.0070966724491406</v>
      </c>
      <c r="E9" s="81"/>
      <c r="F9" s="81">
        <v>10.240823006780454</v>
      </c>
      <c r="G9" s="81">
        <v>11.296129612961296</v>
      </c>
      <c r="H9" s="81">
        <v>9.099756690997566</v>
      </c>
      <c r="I9" s="81"/>
      <c r="J9" s="81">
        <v>5.8145122537241711</v>
      </c>
      <c r="K9" s="81">
        <v>6.4084170253467239</v>
      </c>
      <c r="L9" s="81">
        <v>5.2148720424915505</v>
      </c>
      <c r="M9" s="81"/>
      <c r="N9" s="81">
        <v>5.4421768707482991</v>
      </c>
      <c r="O9" s="81">
        <v>6.0579835569017737</v>
      </c>
      <c r="P9" s="81">
        <v>4.7641734159123397</v>
      </c>
      <c r="Q9" s="81"/>
      <c r="R9" s="81">
        <v>4.2276422764227641</v>
      </c>
      <c r="S9" s="81">
        <v>4.2259990813045478</v>
      </c>
      <c r="T9" s="81">
        <v>4.2293233082706765</v>
      </c>
      <c r="U9" s="81"/>
      <c r="V9" s="81">
        <v>5.6925996204933584</v>
      </c>
      <c r="W9" s="81">
        <v>6</v>
      </c>
      <c r="X9" s="81">
        <v>5.3571428571428568</v>
      </c>
      <c r="Y9" s="81"/>
      <c r="Z9" s="81">
        <v>2.017413463580378</v>
      </c>
      <c r="AA9" s="81">
        <v>2.2120200333889817</v>
      </c>
      <c r="AB9" s="81">
        <v>1.8158236057068744</v>
      </c>
      <c r="AC9" s="120"/>
    </row>
    <row r="10" spans="1:29" x14ac:dyDescent="0.25">
      <c r="A10" s="26" t="s">
        <v>198</v>
      </c>
      <c r="B10" s="81">
        <v>3.3620417193426047</v>
      </c>
      <c r="C10" s="81">
        <v>3.6991081814656845</v>
      </c>
      <c r="D10" s="81">
        <v>3.011999677860997</v>
      </c>
      <c r="E10" s="81"/>
      <c r="F10" s="81">
        <v>6.9994982438534876</v>
      </c>
      <c r="G10" s="81">
        <v>7.0436507936507935</v>
      </c>
      <c r="H10" s="81">
        <v>6.9543147208121825</v>
      </c>
      <c r="I10" s="81"/>
      <c r="J10" s="81">
        <v>4</v>
      </c>
      <c r="K10" s="81">
        <v>4.2563600782778863</v>
      </c>
      <c r="L10" s="81">
        <v>3.7250786988457505</v>
      </c>
      <c r="M10" s="81"/>
      <c r="N10" s="81">
        <v>3.4891835310537336</v>
      </c>
      <c r="O10" s="81">
        <v>3.9608366711170446</v>
      </c>
      <c r="P10" s="81">
        <v>2.9727095516569197</v>
      </c>
      <c r="Q10" s="81"/>
      <c r="R10" s="81">
        <v>2.40205223880597</v>
      </c>
      <c r="S10" s="81">
        <v>2.9411764705882351</v>
      </c>
      <c r="T10" s="81">
        <v>1.8465909090909092</v>
      </c>
      <c r="U10" s="81"/>
      <c r="V10" s="81">
        <v>3.3061929434986435</v>
      </c>
      <c r="W10" s="81">
        <v>3.7782139352306183</v>
      </c>
      <c r="X10" s="81">
        <v>2.8287841191066998</v>
      </c>
      <c r="Y10" s="81"/>
      <c r="Z10" s="81">
        <v>0.57010135135135132</v>
      </c>
      <c r="AA10" s="81">
        <v>0.75821398483572033</v>
      </c>
      <c r="AB10" s="81">
        <v>0.38103302286198137</v>
      </c>
    </row>
    <row r="11" spans="1:29" x14ac:dyDescent="0.25">
      <c r="A11" s="26" t="s">
        <v>199</v>
      </c>
      <c r="B11" s="81">
        <v>6.4271574779935143</v>
      </c>
      <c r="C11" s="81">
        <v>6.7006914718472173</v>
      </c>
      <c r="D11" s="81">
        <v>6.1405778352738247</v>
      </c>
      <c r="E11" s="81"/>
      <c r="F11" s="81">
        <v>11.71836533727228</v>
      </c>
      <c r="G11" s="81">
        <v>12.613473483038701</v>
      </c>
      <c r="H11" s="81">
        <v>10.766886744540376</v>
      </c>
      <c r="I11" s="81"/>
      <c r="J11" s="81">
        <v>7.6861489191353076</v>
      </c>
      <c r="K11" s="81">
        <v>7.6315789473684212</v>
      </c>
      <c r="L11" s="81">
        <v>7.7422847861396864</v>
      </c>
      <c r="M11" s="81"/>
      <c r="N11" s="81">
        <v>4.6617684317202936</v>
      </c>
      <c r="O11" s="81">
        <v>4.788306451612903</v>
      </c>
      <c r="P11" s="81">
        <v>4.5338767193071829</v>
      </c>
      <c r="Q11" s="81"/>
      <c r="R11" s="81">
        <v>8.2867310625317749</v>
      </c>
      <c r="S11" s="81">
        <v>8.3988212180746569</v>
      </c>
      <c r="T11" s="81">
        <v>8.1664910432033722</v>
      </c>
      <c r="U11" s="81"/>
      <c r="V11" s="81">
        <v>4.7532937225523115</v>
      </c>
      <c r="W11" s="81">
        <v>5.0256410256410255</v>
      </c>
      <c r="X11" s="81">
        <v>4.476834981780323</v>
      </c>
      <c r="Y11" s="81"/>
      <c r="Z11" s="81">
        <v>1.6260162601626018</v>
      </c>
      <c r="AA11" s="81">
        <v>1.8764302059496567</v>
      </c>
      <c r="AB11" s="81">
        <v>1.3520280420630946</v>
      </c>
    </row>
    <row r="12" spans="1:29" x14ac:dyDescent="0.25">
      <c r="A12" s="26" t="s">
        <v>200</v>
      </c>
      <c r="B12" s="81">
        <v>5.0741864087220261</v>
      </c>
      <c r="C12" s="81">
        <v>5.258064516129032</v>
      </c>
      <c r="D12" s="81">
        <v>4.8841473578929824</v>
      </c>
      <c r="E12" s="81"/>
      <c r="F12" s="81">
        <v>11.640079760717846</v>
      </c>
      <c r="G12" s="81">
        <v>12.054001928640307</v>
      </c>
      <c r="H12" s="81">
        <v>11.197110423116616</v>
      </c>
      <c r="I12" s="81"/>
      <c r="J12" s="81">
        <v>5.4082436334996062</v>
      </c>
      <c r="K12" s="81">
        <v>6.2691131498470938</v>
      </c>
      <c r="L12" s="81">
        <v>4.4937736870600968</v>
      </c>
      <c r="M12" s="81"/>
      <c r="N12" s="81">
        <v>3.8520408163265305</v>
      </c>
      <c r="O12" s="81">
        <v>3.4108527131782944</v>
      </c>
      <c r="P12" s="81">
        <v>4.2821158690176322</v>
      </c>
      <c r="Q12" s="81"/>
      <c r="R12" s="81">
        <v>5.8419243986254292</v>
      </c>
      <c r="S12" s="81">
        <v>6.3285024154589378</v>
      </c>
      <c r="T12" s="81">
        <v>5.3393213572854297</v>
      </c>
      <c r="U12" s="81"/>
      <c r="V12" s="81">
        <v>3.0816640986132513</v>
      </c>
      <c r="W12" s="81">
        <v>2.6956972524624159</v>
      </c>
      <c r="X12" s="81">
        <v>3.4605597964376589</v>
      </c>
      <c r="Y12" s="81"/>
      <c r="Z12" s="81">
        <v>1.1942844956280656</v>
      </c>
      <c r="AA12" s="81">
        <v>1.2345679012345678</v>
      </c>
      <c r="AB12" s="81">
        <v>1.1509517485613103</v>
      </c>
    </row>
    <row r="13" spans="1:29" x14ac:dyDescent="0.25">
      <c r="A13" s="26" t="s">
        <v>201</v>
      </c>
      <c r="B13" s="81">
        <v>2.1254888624383605</v>
      </c>
      <c r="C13" s="81">
        <v>2.4527676499834272</v>
      </c>
      <c r="D13" s="81">
        <v>1.7807262569832401</v>
      </c>
      <c r="E13" s="81"/>
      <c r="F13" s="81">
        <v>4.2575285565939769</v>
      </c>
      <c r="G13" s="81">
        <v>4.5081967213114753</v>
      </c>
      <c r="H13" s="81">
        <v>4</v>
      </c>
      <c r="I13" s="81"/>
      <c r="J13" s="81">
        <v>1.9128586609989375</v>
      </c>
      <c r="K13" s="81">
        <v>3.2188841201716736</v>
      </c>
      <c r="L13" s="81">
        <v>0.63157894736842102</v>
      </c>
      <c r="M13" s="81"/>
      <c r="N13" s="81">
        <v>1.8789144050104383</v>
      </c>
      <c r="O13" s="81">
        <v>2.5540275049115913</v>
      </c>
      <c r="P13" s="81">
        <v>1.1135857461024499</v>
      </c>
      <c r="Q13" s="81"/>
      <c r="R13" s="81">
        <v>2.4742268041237114</v>
      </c>
      <c r="S13" s="81">
        <v>2.459016393442623</v>
      </c>
      <c r="T13" s="81">
        <v>2.4896265560165975</v>
      </c>
      <c r="U13" s="81"/>
      <c r="V13" s="81">
        <v>1.5321756894790604</v>
      </c>
      <c r="W13" s="81">
        <v>1.5810276679841897</v>
      </c>
      <c r="X13" s="81">
        <v>1.4799154334038054</v>
      </c>
      <c r="Y13" s="81"/>
      <c r="Z13" s="81">
        <v>0.84112149532710279</v>
      </c>
      <c r="AA13" s="81">
        <v>0.7142857142857143</v>
      </c>
      <c r="AB13" s="81">
        <v>0.98039215686274506</v>
      </c>
      <c r="AC13" s="121"/>
    </row>
    <row r="14" spans="1:29" x14ac:dyDescent="0.25">
      <c r="A14" s="26" t="s">
        <v>202</v>
      </c>
      <c r="B14" s="81">
        <v>2.0009693277020011</v>
      </c>
      <c r="C14" s="81">
        <v>2.0669023660592876</v>
      </c>
      <c r="D14" s="81">
        <v>1.9325715897869937</v>
      </c>
      <c r="E14" s="81"/>
      <c r="F14" s="81">
        <v>5.0910596026490067</v>
      </c>
      <c r="G14" s="81">
        <v>5.1505546751188591</v>
      </c>
      <c r="H14" s="81">
        <v>5.0259965337954942</v>
      </c>
      <c r="I14" s="81"/>
      <c r="J14" s="81">
        <v>2.044367116137451</v>
      </c>
      <c r="K14" s="81">
        <v>2.0743301642178045</v>
      </c>
      <c r="L14" s="81">
        <v>2.0140105078809105</v>
      </c>
      <c r="M14" s="81"/>
      <c r="N14" s="81">
        <v>1.6638935108153077</v>
      </c>
      <c r="O14" s="81">
        <v>1.5715467328370554</v>
      </c>
      <c r="P14" s="81">
        <v>1.7573221757322177</v>
      </c>
      <c r="Q14" s="81"/>
      <c r="R14" s="81">
        <v>1.222992254382389</v>
      </c>
      <c r="S14" s="81">
        <v>1.3957307060755337</v>
      </c>
      <c r="T14" s="81">
        <v>1.0526315789473684</v>
      </c>
      <c r="U14" s="81"/>
      <c r="V14" s="81">
        <v>1.4851485148514851</v>
      </c>
      <c r="W14" s="81">
        <v>1.5817223198594026</v>
      </c>
      <c r="X14" s="81">
        <v>1.3837638376383763</v>
      </c>
      <c r="Y14" s="81"/>
      <c r="Z14" s="81">
        <v>0.604001510003775</v>
      </c>
      <c r="AA14" s="81">
        <v>0.65693430656934304</v>
      </c>
      <c r="AB14" s="81">
        <v>0.54730258014073496</v>
      </c>
      <c r="AC14" s="120"/>
    </row>
    <row r="15" spans="1:29" x14ac:dyDescent="0.25">
      <c r="A15" s="26" t="s">
        <v>203</v>
      </c>
      <c r="B15" s="81">
        <v>3.2906231799650554</v>
      </c>
      <c r="C15" s="81">
        <v>3.7671232876712328</v>
      </c>
      <c r="D15" s="81">
        <v>2.7942925089179549</v>
      </c>
      <c r="E15" s="81"/>
      <c r="F15" s="81">
        <v>9.5238095238095237</v>
      </c>
      <c r="G15" s="81">
        <v>9.8360655737704921</v>
      </c>
      <c r="H15" s="81">
        <v>9.1872791519434625</v>
      </c>
      <c r="I15" s="81"/>
      <c r="J15" s="81">
        <v>4.7957371225577266</v>
      </c>
      <c r="K15" s="81">
        <v>6.3973063973063971</v>
      </c>
      <c r="L15" s="81">
        <v>3.007518796992481</v>
      </c>
      <c r="M15" s="81"/>
      <c r="N15" s="81">
        <v>2.7027027027027026</v>
      </c>
      <c r="O15" s="81">
        <v>3.3582089552238807</v>
      </c>
      <c r="P15" s="81">
        <v>2.0905923344947737</v>
      </c>
      <c r="Q15" s="81"/>
      <c r="R15" s="81">
        <v>1.5009380863039399</v>
      </c>
      <c r="S15" s="81">
        <v>1.4336917562724014</v>
      </c>
      <c r="T15" s="81">
        <v>1.5748031496062991</v>
      </c>
      <c r="U15" s="81"/>
      <c r="V15" s="81">
        <v>0.71942446043165476</v>
      </c>
      <c r="W15" s="81">
        <v>0.71942446043165476</v>
      </c>
      <c r="X15" s="81">
        <v>0.71942446043165476</v>
      </c>
      <c r="Y15" s="81"/>
      <c r="Z15" s="81">
        <v>0.46948356807511737</v>
      </c>
      <c r="AA15" s="81">
        <v>0.61538461538461542</v>
      </c>
      <c r="AB15" s="81">
        <v>0.31847133757961787</v>
      </c>
      <c r="AC15" s="121"/>
    </row>
    <row r="16" spans="1:29" x14ac:dyDescent="0.25">
      <c r="A16" s="26" t="s">
        <v>204</v>
      </c>
      <c r="B16" s="81">
        <v>5.0207153538770815</v>
      </c>
      <c r="C16" s="81">
        <v>5.4587243823022407</v>
      </c>
      <c r="D16" s="81">
        <v>4.5612096247551106</v>
      </c>
      <c r="E16" s="81"/>
      <c r="F16" s="81">
        <v>11.020349670392662</v>
      </c>
      <c r="G16" s="81">
        <v>12.042892493813582</v>
      </c>
      <c r="H16" s="81">
        <v>9.9072134091589348</v>
      </c>
      <c r="I16" s="81"/>
      <c r="J16" s="81">
        <v>5.8805744520030236</v>
      </c>
      <c r="K16" s="81">
        <v>6.3620071684587813</v>
      </c>
      <c r="L16" s="81">
        <v>5.3872053872053867</v>
      </c>
      <c r="M16" s="81"/>
      <c r="N16" s="81">
        <v>4.4535599179607388</v>
      </c>
      <c r="O16" s="81">
        <v>4.8291443095170852</v>
      </c>
      <c r="P16" s="81">
        <v>4.0487062404870624</v>
      </c>
      <c r="Q16" s="81"/>
      <c r="R16" s="81">
        <v>3.9279385705847609</v>
      </c>
      <c r="S16" s="81">
        <v>4.341491841491842</v>
      </c>
      <c r="T16" s="81">
        <v>3.5029940119760483</v>
      </c>
      <c r="U16" s="81"/>
      <c r="V16" s="81">
        <v>4.1411764705882357</v>
      </c>
      <c r="W16" s="81">
        <v>4.5285359801488827</v>
      </c>
      <c r="X16" s="81">
        <v>3.7448429070136466</v>
      </c>
      <c r="Y16" s="81"/>
      <c r="Z16" s="81">
        <v>0.77508650519031141</v>
      </c>
      <c r="AA16" s="81">
        <v>0.62128579146407348</v>
      </c>
      <c r="AB16" s="81">
        <v>0.93670167470905485</v>
      </c>
      <c r="AC16" s="121"/>
    </row>
    <row r="17" spans="1:29" x14ac:dyDescent="0.25">
      <c r="A17" s="26" t="s">
        <v>205</v>
      </c>
      <c r="B17" s="81">
        <v>3.3676486693680867</v>
      </c>
      <c r="C17" s="81">
        <v>3.9011284255776464</v>
      </c>
      <c r="D17" s="81">
        <v>2.8134420006698675</v>
      </c>
      <c r="E17" s="81"/>
      <c r="F17" s="81">
        <v>8.7484035759897836</v>
      </c>
      <c r="G17" s="81">
        <v>9.1593475533249684</v>
      </c>
      <c r="H17" s="81">
        <v>8.3224967490247082</v>
      </c>
      <c r="I17" s="81"/>
      <c r="J17" s="81">
        <v>3.9108061749571181</v>
      </c>
      <c r="K17" s="81">
        <v>4.6339825386165217</v>
      </c>
      <c r="L17" s="81">
        <v>3.1556802244039268</v>
      </c>
      <c r="M17" s="81"/>
      <c r="N17" s="81">
        <v>2.9702970297029703</v>
      </c>
      <c r="O17" s="81">
        <v>3.7549407114624502</v>
      </c>
      <c r="P17" s="81">
        <v>2.1825396825396823</v>
      </c>
      <c r="Q17" s="81"/>
      <c r="R17" s="81">
        <v>1.9101876675603215</v>
      </c>
      <c r="S17" s="81">
        <v>2.437417654808959</v>
      </c>
      <c r="T17" s="81">
        <v>1.3642564802182811</v>
      </c>
      <c r="U17" s="81"/>
      <c r="V17" s="81">
        <v>1.9648397104446742</v>
      </c>
      <c r="W17" s="81">
        <v>2.4167210973220117</v>
      </c>
      <c r="X17" s="81">
        <v>1.4598540145985401</v>
      </c>
      <c r="Y17" s="81"/>
      <c r="Z17" s="81">
        <v>0.69696969696969691</v>
      </c>
      <c r="AA17" s="81">
        <v>1.0271903323262841</v>
      </c>
      <c r="AB17" s="81">
        <v>0.36474164133738601</v>
      </c>
      <c r="AC17" s="121"/>
    </row>
    <row r="18" spans="1:29" x14ac:dyDescent="0.25">
      <c r="A18" s="26" t="s">
        <v>206</v>
      </c>
      <c r="B18" s="81">
        <v>6.9002045587375802</v>
      </c>
      <c r="C18" s="81">
        <v>7.683575736076623</v>
      </c>
      <c r="D18" s="81">
        <v>6.0688201189669453</v>
      </c>
      <c r="E18" s="81"/>
      <c r="F18" s="81">
        <v>13.342868818961994</v>
      </c>
      <c r="G18" s="81">
        <v>14.757281553398057</v>
      </c>
      <c r="H18" s="81">
        <v>11.772315653298836</v>
      </c>
      <c r="I18" s="81"/>
      <c r="J18" s="81">
        <v>8.2151029748283761</v>
      </c>
      <c r="K18" s="81">
        <v>8.4112149532710276</v>
      </c>
      <c r="L18" s="81">
        <v>8.0075365049458309</v>
      </c>
      <c r="M18" s="81"/>
      <c r="N18" s="81">
        <v>6.359649122807018</v>
      </c>
      <c r="O18" s="81">
        <v>7.4168797953964196</v>
      </c>
      <c r="P18" s="81">
        <v>5.2393857271906059</v>
      </c>
      <c r="Q18" s="81"/>
      <c r="R18" s="81">
        <v>6.2223206377325067</v>
      </c>
      <c r="S18" s="81">
        <v>7.0781182563659906</v>
      </c>
      <c r="T18" s="81">
        <v>5.320600272851296</v>
      </c>
      <c r="U18" s="81"/>
      <c r="V18" s="81">
        <v>4.4954128440366974</v>
      </c>
      <c r="W18" s="81">
        <v>4.8714479025710418</v>
      </c>
      <c r="X18" s="81">
        <v>4.106392907139524</v>
      </c>
      <c r="Y18" s="81"/>
      <c r="Z18" s="81">
        <v>2.3524379811804961</v>
      </c>
      <c r="AA18" s="81">
        <v>2.841621395737568</v>
      </c>
      <c r="AB18" s="81">
        <v>1.8396846254927726</v>
      </c>
      <c r="AC18" s="121"/>
    </row>
    <row r="19" spans="1:29" x14ac:dyDescent="0.25">
      <c r="A19" s="26" t="s">
        <v>207</v>
      </c>
      <c r="B19" s="81">
        <v>6.7348960052822715</v>
      </c>
      <c r="C19" s="81">
        <v>7.9201680672268902</v>
      </c>
      <c r="D19" s="81">
        <v>5.4310145597411603</v>
      </c>
      <c r="E19" s="81"/>
      <c r="F19" s="81">
        <v>13.244613434727503</v>
      </c>
      <c r="G19" s="81">
        <v>15.531660692951016</v>
      </c>
      <c r="H19" s="81">
        <v>10.6612685560054</v>
      </c>
      <c r="I19" s="81"/>
      <c r="J19" s="81">
        <v>7.5140449438202248</v>
      </c>
      <c r="K19" s="81">
        <v>9.1156462585034017</v>
      </c>
      <c r="L19" s="81">
        <v>5.8055152394775034</v>
      </c>
      <c r="M19" s="81"/>
      <c r="N19" s="81">
        <v>4.9645390070921991</v>
      </c>
      <c r="O19" s="81">
        <v>5.7901085645355854</v>
      </c>
      <c r="P19" s="81">
        <v>4.0166204986149578</v>
      </c>
      <c r="Q19" s="81"/>
      <c r="R19" s="81">
        <v>6.1276058117498424</v>
      </c>
      <c r="S19" s="81">
        <v>6.5756823821339943</v>
      </c>
      <c r="T19" s="81">
        <v>5.6628056628056633</v>
      </c>
      <c r="U19" s="81"/>
      <c r="V19" s="81">
        <v>5.6100981767180924</v>
      </c>
      <c r="W19" s="81">
        <v>6.241699867197875</v>
      </c>
      <c r="X19" s="81">
        <v>4.9034175334323926</v>
      </c>
      <c r="Y19" s="81"/>
      <c r="Z19" s="81">
        <v>2.7540983606557381</v>
      </c>
      <c r="AA19" s="81">
        <v>4</v>
      </c>
      <c r="AB19" s="81">
        <v>1.3793103448275863</v>
      </c>
      <c r="AC19" s="121"/>
    </row>
    <row r="20" spans="1:29" x14ac:dyDescent="0.25">
      <c r="A20" s="108" t="s">
        <v>208</v>
      </c>
      <c r="B20" s="81">
        <v>3.5142589064854568</v>
      </c>
      <c r="C20" s="81">
        <v>3.5301953818827712</v>
      </c>
      <c r="D20" s="81">
        <v>3.4975225881667154</v>
      </c>
      <c r="E20" s="81"/>
      <c r="F20" s="81">
        <v>8.5543650096609873</v>
      </c>
      <c r="G20" s="81">
        <v>8.7588772404463988</v>
      </c>
      <c r="H20" s="81">
        <v>8.3333333333333321</v>
      </c>
      <c r="I20" s="81"/>
      <c r="J20" s="81">
        <v>2.8441203281677301</v>
      </c>
      <c r="K20" s="81">
        <v>2.9401088929219599</v>
      </c>
      <c r="L20" s="81">
        <v>2.7472527472527473</v>
      </c>
      <c r="M20" s="81"/>
      <c r="N20" s="81">
        <v>3.1314878892733566</v>
      </c>
      <c r="O20" s="81">
        <v>3.0934767989240082</v>
      </c>
      <c r="P20" s="81">
        <v>3.171774768353528</v>
      </c>
      <c r="Q20" s="81"/>
      <c r="R20" s="81">
        <v>3.2766560396741058</v>
      </c>
      <c r="S20" s="81">
        <v>3.0470914127423825</v>
      </c>
      <c r="T20" s="81">
        <v>3.5170413343002171</v>
      </c>
      <c r="U20" s="81"/>
      <c r="V20" s="81">
        <v>2.9088329194749911</v>
      </c>
      <c r="W20" s="81">
        <v>2.8621291448516577</v>
      </c>
      <c r="X20" s="81">
        <v>2.9570861882437791</v>
      </c>
      <c r="Y20" s="81"/>
      <c r="Z20" s="81">
        <v>0.90922210997257891</v>
      </c>
      <c r="AA20" s="81">
        <v>0.95051719317864136</v>
      </c>
      <c r="AB20" s="81">
        <v>0.86515513126491639</v>
      </c>
      <c r="AC20" s="121"/>
    </row>
    <row r="21" spans="1:29" x14ac:dyDescent="0.25">
      <c r="A21" s="26" t="s">
        <v>209</v>
      </c>
      <c r="B21" s="81">
        <v>7.7124319799079117</v>
      </c>
      <c r="C21" s="81">
        <v>8.2790886899918625</v>
      </c>
      <c r="D21" s="81">
        <v>7.112068965517242</v>
      </c>
      <c r="E21" s="81"/>
      <c r="F21" s="81">
        <v>11.591478696741854</v>
      </c>
      <c r="G21" s="81">
        <v>11.469534050179211</v>
      </c>
      <c r="H21" s="81">
        <v>11.725955204216074</v>
      </c>
      <c r="I21" s="81"/>
      <c r="J21" s="81">
        <v>9.5238095238095237</v>
      </c>
      <c r="K21" s="81">
        <v>10.144927536231885</v>
      </c>
      <c r="L21" s="81">
        <v>8.7943262411347511</v>
      </c>
      <c r="M21" s="81"/>
      <c r="N21" s="81">
        <v>7.4778200253485432</v>
      </c>
      <c r="O21" s="81">
        <v>8.1863979848866499</v>
      </c>
      <c r="P21" s="81">
        <v>6.7602040816326534</v>
      </c>
      <c r="Q21" s="81"/>
      <c r="R21" s="81">
        <v>8.0583756345177662</v>
      </c>
      <c r="S21" s="81">
        <v>8.9108910891089099</v>
      </c>
      <c r="T21" s="81">
        <v>7.161458333333333</v>
      </c>
      <c r="U21" s="81"/>
      <c r="V21" s="81">
        <v>6.7226890756302522</v>
      </c>
      <c r="W21" s="81">
        <v>7.4812967581047385</v>
      </c>
      <c r="X21" s="81">
        <v>5.9060402684563762</v>
      </c>
      <c r="Y21" s="81"/>
      <c r="Z21" s="81">
        <v>3.3024333719582848</v>
      </c>
      <c r="AA21" s="81">
        <v>3.5419126328217239</v>
      </c>
      <c r="AB21" s="81">
        <v>3.0716723549488054</v>
      </c>
      <c r="AC21" s="121"/>
    </row>
    <row r="22" spans="1:29" x14ac:dyDescent="0.25">
      <c r="A22" s="26" t="s">
        <v>210</v>
      </c>
      <c r="B22" s="81">
        <v>3.5183349851337962</v>
      </c>
      <c r="C22" s="81">
        <v>3.8914303141201581</v>
      </c>
      <c r="D22" s="81">
        <v>3.1334549801799532</v>
      </c>
      <c r="E22" s="81"/>
      <c r="F22" s="81">
        <v>7.5929549902152642</v>
      </c>
      <c r="G22" s="81">
        <v>8.3656080557707213</v>
      </c>
      <c r="H22" s="81">
        <v>6.8037974683544302</v>
      </c>
      <c r="I22" s="81"/>
      <c r="J22" s="81">
        <v>3.7096450772007219</v>
      </c>
      <c r="K22" s="81">
        <v>3.7758346581875997</v>
      </c>
      <c r="L22" s="81">
        <v>3.6422501011736137</v>
      </c>
      <c r="M22" s="81"/>
      <c r="N22" s="81">
        <v>3.4766697163769442</v>
      </c>
      <c r="O22" s="81">
        <v>3.8612799427958526</v>
      </c>
      <c r="P22" s="81">
        <v>3.073463268365817</v>
      </c>
      <c r="Q22" s="81"/>
      <c r="R22" s="81">
        <v>3.1244153414405984</v>
      </c>
      <c r="S22" s="81">
        <v>4.0816326530612246</v>
      </c>
      <c r="T22" s="81">
        <v>2.1509433962264151</v>
      </c>
      <c r="U22" s="81"/>
      <c r="V22" s="81">
        <v>2.6869597895527999</v>
      </c>
      <c r="W22" s="81">
        <v>2.6840768951759157</v>
      </c>
      <c r="X22" s="81">
        <v>2.6900584795321638</v>
      </c>
      <c r="Y22" s="81"/>
      <c r="Z22" s="81">
        <v>1.0397755405182374</v>
      </c>
      <c r="AA22" s="81">
        <v>1.1482939632545932</v>
      </c>
      <c r="AB22" s="81">
        <v>0.92992361341746932</v>
      </c>
      <c r="AC22" s="121"/>
    </row>
    <row r="23" spans="1:29" x14ac:dyDescent="0.25">
      <c r="A23" s="26" t="s">
        <v>211</v>
      </c>
      <c r="B23" s="81">
        <v>5.1117047110247693</v>
      </c>
      <c r="C23" s="81">
        <v>5.9041444778884005</v>
      </c>
      <c r="D23" s="81">
        <v>4.237937196834312</v>
      </c>
      <c r="E23" s="81"/>
      <c r="F23" s="81">
        <v>11.772853185595569</v>
      </c>
      <c r="G23" s="81">
        <v>13.971539456662354</v>
      </c>
      <c r="H23" s="81">
        <v>9.2399403874813721</v>
      </c>
      <c r="I23" s="81"/>
      <c r="J23" s="81">
        <v>6.3165905631659056</v>
      </c>
      <c r="K23" s="81">
        <v>6.4992614475627768</v>
      </c>
      <c r="L23" s="81">
        <v>6.1224489795918364</v>
      </c>
      <c r="M23" s="81"/>
      <c r="N23" s="81">
        <v>5.1192145862552589</v>
      </c>
      <c r="O23" s="81">
        <v>5.8823529411764701</v>
      </c>
      <c r="P23" s="81">
        <v>4.277286135693215</v>
      </c>
      <c r="Q23" s="81"/>
      <c r="R23" s="81">
        <v>2.7565084226646248</v>
      </c>
      <c r="S23" s="81">
        <v>2.8818443804034581</v>
      </c>
      <c r="T23" s="81">
        <v>2.6143790849673203</v>
      </c>
      <c r="U23" s="81"/>
      <c r="V23" s="81">
        <v>2.6923076923076925</v>
      </c>
      <c r="W23" s="81">
        <v>3.7900874635568513</v>
      </c>
      <c r="X23" s="81">
        <v>1.4657980456026058</v>
      </c>
      <c r="Y23" s="81"/>
      <c r="Z23" s="81">
        <v>1.6597510373443984</v>
      </c>
      <c r="AA23" s="81">
        <v>1.7543859649122806</v>
      </c>
      <c r="AB23" s="81">
        <v>1.5602836879432624</v>
      </c>
      <c r="AC23" s="120"/>
    </row>
    <row r="24" spans="1:29" x14ac:dyDescent="0.25">
      <c r="A24" s="26" t="s">
        <v>212</v>
      </c>
      <c r="B24" s="81">
        <v>5.4098106178205523</v>
      </c>
      <c r="C24" s="81">
        <v>6.0555972952667165</v>
      </c>
      <c r="D24" s="81">
        <v>4.7198587253170654</v>
      </c>
      <c r="E24" s="81"/>
      <c r="F24" s="81">
        <v>9.945504087193461</v>
      </c>
      <c r="G24" s="81">
        <v>11.584327086882453</v>
      </c>
      <c r="H24" s="81">
        <v>8.0739299610894939</v>
      </c>
      <c r="I24" s="81"/>
      <c r="J24" s="81">
        <v>7.1428571428571423</v>
      </c>
      <c r="K24" s="81">
        <v>7.8192875760208516</v>
      </c>
      <c r="L24" s="81">
        <v>6.3681592039800989</v>
      </c>
      <c r="M24" s="81"/>
      <c r="N24" s="81">
        <v>4.8320294523699951</v>
      </c>
      <c r="O24" s="81">
        <v>5.2820053715308868</v>
      </c>
      <c r="P24" s="81">
        <v>4.3560606060606064</v>
      </c>
      <c r="Q24" s="81"/>
      <c r="R24" s="81">
        <v>4.8279158699808793</v>
      </c>
      <c r="S24" s="81">
        <v>5.6550424128180961</v>
      </c>
      <c r="T24" s="81">
        <v>3.9767216294859362</v>
      </c>
      <c r="U24" s="81"/>
      <c r="V24" s="81">
        <v>4.9570055639858372</v>
      </c>
      <c r="W24" s="81">
        <v>4.954499494438827</v>
      </c>
      <c r="X24" s="81">
        <v>4.9595141700404861</v>
      </c>
      <c r="Y24" s="81"/>
      <c r="Z24" s="81">
        <v>0.87565674255691772</v>
      </c>
      <c r="AA24" s="81">
        <v>0.7738607050730868</v>
      </c>
      <c r="AB24" s="81">
        <v>0.98126672613737742</v>
      </c>
      <c r="AC24" s="121"/>
    </row>
    <row r="25" spans="1:29" x14ac:dyDescent="0.25">
      <c r="A25" s="26" t="s">
        <v>213</v>
      </c>
      <c r="B25" s="81">
        <v>3.5273605150214591</v>
      </c>
      <c r="C25" s="81">
        <v>4.0994445913779423</v>
      </c>
      <c r="D25" s="81">
        <v>2.9387755102040813</v>
      </c>
      <c r="E25" s="81"/>
      <c r="F25" s="81">
        <v>8.4484159220146218</v>
      </c>
      <c r="G25" s="81">
        <v>9.9510603588907003</v>
      </c>
      <c r="H25" s="81">
        <v>6.9579288025889969</v>
      </c>
      <c r="I25" s="81"/>
      <c r="J25" s="81">
        <v>3.1173092698933553</v>
      </c>
      <c r="K25" s="81">
        <v>3.6065573770491808</v>
      </c>
      <c r="L25" s="81">
        <v>2.6272577996715927</v>
      </c>
      <c r="M25" s="81"/>
      <c r="N25" s="81">
        <v>4.2707493956486697</v>
      </c>
      <c r="O25" s="81">
        <v>4.71841704718417</v>
      </c>
      <c r="P25" s="81">
        <v>3.7671232876712328</v>
      </c>
      <c r="Q25" s="81"/>
      <c r="R25" s="81">
        <v>1.6535433070866141</v>
      </c>
      <c r="S25" s="81">
        <v>2.1739130434782608</v>
      </c>
      <c r="T25" s="81">
        <v>1.1182108626198082</v>
      </c>
      <c r="U25" s="81"/>
      <c r="V25" s="81">
        <v>2.7824620573355818</v>
      </c>
      <c r="W25" s="81">
        <v>3.0844155844155843</v>
      </c>
      <c r="X25" s="81">
        <v>2.4561403508771931</v>
      </c>
      <c r="Y25" s="81"/>
      <c r="Z25" s="81">
        <v>1.0695187165775399</v>
      </c>
      <c r="AA25" s="81">
        <v>1.2480499219968799</v>
      </c>
      <c r="AB25" s="81">
        <v>0.89820359281437123</v>
      </c>
      <c r="AC25" s="121"/>
    </row>
    <row r="26" spans="1:29" x14ac:dyDescent="0.25">
      <c r="A26" s="26" t="s">
        <v>214</v>
      </c>
      <c r="B26" s="81">
        <v>2.7768567639257293</v>
      </c>
      <c r="C26" s="81">
        <v>3.2794752839545671</v>
      </c>
      <c r="D26" s="81">
        <v>2.2363667641493206</v>
      </c>
      <c r="E26" s="81"/>
      <c r="F26" s="81">
        <v>6.3229571984435795</v>
      </c>
      <c r="G26" s="81">
        <v>6.2788550323176358</v>
      </c>
      <c r="H26" s="81">
        <v>6.3720452209660845</v>
      </c>
      <c r="I26" s="81"/>
      <c r="J26" s="81">
        <v>3.823991618648507</v>
      </c>
      <c r="K26" s="81">
        <v>5.1987767584097861</v>
      </c>
      <c r="L26" s="81">
        <v>2.3706896551724137</v>
      </c>
      <c r="M26" s="81"/>
      <c r="N26" s="81">
        <v>2.6457618814306709</v>
      </c>
      <c r="O26" s="81">
        <v>3.4482758620689653</v>
      </c>
      <c r="P26" s="81">
        <v>1.7561983471074381</v>
      </c>
      <c r="Q26" s="81"/>
      <c r="R26" s="81">
        <v>2.3092369477911645</v>
      </c>
      <c r="S26" s="81">
        <v>2.7477919528949948</v>
      </c>
      <c r="T26" s="81">
        <v>1.8499486125385407</v>
      </c>
      <c r="U26" s="81"/>
      <c r="V26" s="81">
        <v>1.4765784114052953</v>
      </c>
      <c r="W26" s="81">
        <v>1.8090452261306531</v>
      </c>
      <c r="X26" s="81">
        <v>1.1351909184726523</v>
      </c>
      <c r="Y26" s="81"/>
      <c r="Z26" s="81">
        <v>0.14272121788772599</v>
      </c>
      <c r="AA26" s="81">
        <v>0.27272727272727276</v>
      </c>
      <c r="AB26" s="81" t="s">
        <v>191</v>
      </c>
      <c r="AC26" s="121"/>
    </row>
    <row r="27" spans="1:29" x14ac:dyDescent="0.25">
      <c r="A27" s="26" t="s">
        <v>215</v>
      </c>
      <c r="B27" s="81">
        <v>4.405086285195277</v>
      </c>
      <c r="C27" s="81">
        <v>4.8167848699763596</v>
      </c>
      <c r="D27" s="81">
        <v>3.9726877715704529</v>
      </c>
      <c r="E27" s="81"/>
      <c r="F27" s="81">
        <v>10.141093474426807</v>
      </c>
      <c r="G27" s="81">
        <v>11.904761904761903</v>
      </c>
      <c r="H27" s="81">
        <v>8.2417582417582409</v>
      </c>
      <c r="I27" s="81"/>
      <c r="J27" s="81">
        <v>4.980842911877394</v>
      </c>
      <c r="K27" s="81">
        <v>4.2830540037243949</v>
      </c>
      <c r="L27" s="81">
        <v>5.7199211045364891</v>
      </c>
      <c r="M27" s="81"/>
      <c r="N27" s="81">
        <v>4.7222222222222223</v>
      </c>
      <c r="O27" s="81">
        <v>5.8928571428571423</v>
      </c>
      <c r="P27" s="81">
        <v>3.4615384615384617</v>
      </c>
      <c r="Q27" s="81"/>
      <c r="R27" s="81">
        <v>4.1864890580399621</v>
      </c>
      <c r="S27" s="81">
        <v>3.4798534798534799</v>
      </c>
      <c r="T27" s="81">
        <v>4.9504950495049505</v>
      </c>
      <c r="U27" s="81"/>
      <c r="V27" s="81">
        <v>1.8009478672985781</v>
      </c>
      <c r="W27" s="81">
        <v>2.083333333333333</v>
      </c>
      <c r="X27" s="81">
        <v>1.5180265654648957</v>
      </c>
      <c r="Y27" s="81"/>
      <c r="Z27" s="81">
        <v>0.80515297906602246</v>
      </c>
      <c r="AA27" s="81">
        <v>1.1199999999999999</v>
      </c>
      <c r="AB27" s="81">
        <v>0.48622366288492713</v>
      </c>
      <c r="AC27" s="121"/>
    </row>
    <row r="28" spans="1:29" x14ac:dyDescent="0.25">
      <c r="A28" s="26" t="s">
        <v>216</v>
      </c>
      <c r="B28" s="81">
        <v>4.0284191829484906</v>
      </c>
      <c r="C28" s="81">
        <v>4.4727123512515385</v>
      </c>
      <c r="D28" s="81">
        <v>3.5481963335304552</v>
      </c>
      <c r="E28" s="81"/>
      <c r="F28" s="81">
        <v>9.1590341382181517</v>
      </c>
      <c r="G28" s="81">
        <v>10.024252223120452</v>
      </c>
      <c r="H28" s="81">
        <v>8.2403433476394845</v>
      </c>
      <c r="I28" s="81"/>
      <c r="J28" s="81">
        <v>5.1709027169149868</v>
      </c>
      <c r="K28" s="81">
        <v>6.1154177433247199</v>
      </c>
      <c r="L28" s="81">
        <v>4.1926851025869762</v>
      </c>
      <c r="M28" s="81"/>
      <c r="N28" s="81">
        <v>5.046257359125315</v>
      </c>
      <c r="O28" s="81">
        <v>5.3772070626003217</v>
      </c>
      <c r="P28" s="81">
        <v>4.681978798586572</v>
      </c>
      <c r="Q28" s="81"/>
      <c r="R28" s="81">
        <v>2.677376171352075</v>
      </c>
      <c r="S28" s="81">
        <v>3.3585222502099077</v>
      </c>
      <c r="T28" s="81">
        <v>1.9047619047619049</v>
      </c>
      <c r="U28" s="81"/>
      <c r="V28" s="81">
        <v>1.7418490397498883</v>
      </c>
      <c r="W28" s="81">
        <v>1.9031141868512111</v>
      </c>
      <c r="X28" s="81">
        <v>1.5697137580794089</v>
      </c>
      <c r="Y28" s="81"/>
      <c r="Z28" s="81">
        <v>0.39478878799842088</v>
      </c>
      <c r="AA28" s="81">
        <v>0.22727272727272727</v>
      </c>
      <c r="AB28" s="81">
        <v>0.57708161582852435</v>
      </c>
      <c r="AC28" s="121"/>
    </row>
    <row r="29" spans="1:29" x14ac:dyDescent="0.25">
      <c r="A29" s="26" t="s">
        <v>217</v>
      </c>
      <c r="B29" s="81">
        <v>5.8246073298429319</v>
      </c>
      <c r="C29" s="81">
        <v>6.7314462751725106</v>
      </c>
      <c r="D29" s="81">
        <v>4.8564125695384153</v>
      </c>
      <c r="E29" s="81"/>
      <c r="F29" s="81">
        <v>14.208558371416702</v>
      </c>
      <c r="G29" s="81">
        <v>16.205211726384363</v>
      </c>
      <c r="H29" s="81">
        <v>12.128922815945717</v>
      </c>
      <c r="I29" s="81"/>
      <c r="J29" s="81">
        <v>7.4330563250230837</v>
      </c>
      <c r="K29" s="81">
        <v>8.4507042253521121</v>
      </c>
      <c r="L29" s="81">
        <v>6.3106796116504853</v>
      </c>
      <c r="M29" s="81"/>
      <c r="N29" s="81">
        <v>4.4323835368611491</v>
      </c>
      <c r="O29" s="81">
        <v>5.5855855855855854</v>
      </c>
      <c r="P29" s="81">
        <v>3.2697547683923704</v>
      </c>
      <c r="Q29" s="81"/>
      <c r="R29" s="81">
        <v>4.1703637976929899</v>
      </c>
      <c r="S29" s="81">
        <v>4.1702867072111207</v>
      </c>
      <c r="T29" s="81">
        <v>4.1704442429737076</v>
      </c>
      <c r="U29" s="81"/>
      <c r="V29" s="81">
        <v>3.1100478468899522</v>
      </c>
      <c r="W29" s="81">
        <v>3.5486806187443132</v>
      </c>
      <c r="X29" s="81">
        <v>2.6236125126135215</v>
      </c>
      <c r="Y29" s="81"/>
      <c r="Z29" s="81">
        <v>1.5625</v>
      </c>
      <c r="AA29" s="81">
        <v>2.4691358024691357</v>
      </c>
      <c r="AB29" s="81">
        <v>0.5613472333600642</v>
      </c>
      <c r="AC29" s="121"/>
    </row>
    <row r="30" spans="1:29" x14ac:dyDescent="0.25">
      <c r="A30" s="26" t="s">
        <v>218</v>
      </c>
      <c r="B30" s="81">
        <v>4.9122379327157484</v>
      </c>
      <c r="C30" s="81">
        <v>5.6185080264400371</v>
      </c>
      <c r="D30" s="81">
        <v>4.158266129032258</v>
      </c>
      <c r="E30" s="81"/>
      <c r="F30" s="81">
        <v>9.972677595628415</v>
      </c>
      <c r="G30" s="81">
        <v>11.095700416088766</v>
      </c>
      <c r="H30" s="81">
        <v>8.8829071332436076</v>
      </c>
      <c r="I30" s="81"/>
      <c r="J30" s="81">
        <v>6.3492063492063489</v>
      </c>
      <c r="K30" s="81">
        <v>6.557377049180328</v>
      </c>
      <c r="L30" s="81">
        <v>6.1349693251533743</v>
      </c>
      <c r="M30" s="81"/>
      <c r="N30" s="81">
        <v>4.3891733723482078</v>
      </c>
      <c r="O30" s="81">
        <v>5.9238363892806767</v>
      </c>
      <c r="P30" s="81">
        <v>2.735562310030395</v>
      </c>
      <c r="Q30" s="81"/>
      <c r="R30" s="81">
        <v>4.8579970104633778</v>
      </c>
      <c r="S30" s="81">
        <v>5.4775280898876408</v>
      </c>
      <c r="T30" s="81">
        <v>4.1533546325878596</v>
      </c>
      <c r="U30" s="81"/>
      <c r="V30" s="81">
        <v>2.6548672566371683</v>
      </c>
      <c r="W30" s="81">
        <v>3.1944444444444442</v>
      </c>
      <c r="X30" s="81">
        <v>2.0440251572327042</v>
      </c>
      <c r="Y30" s="81"/>
      <c r="Z30" s="81">
        <v>0.88495575221238942</v>
      </c>
      <c r="AA30" s="81">
        <v>1.4224751066856329</v>
      </c>
      <c r="AB30" s="81">
        <v>0.30627871362940279</v>
      </c>
      <c r="AC30" s="121"/>
    </row>
    <row r="31" spans="1:29" x14ac:dyDescent="0.25">
      <c r="A31" s="26" t="s">
        <v>219</v>
      </c>
      <c r="B31" s="81">
        <v>3.7697943748522809</v>
      </c>
      <c r="C31" s="81">
        <v>4.3762688923979249</v>
      </c>
      <c r="D31" s="81">
        <v>3.1025068255150159</v>
      </c>
      <c r="E31" s="81"/>
      <c r="F31" s="81">
        <v>7.9725085910652913</v>
      </c>
      <c r="G31" s="81">
        <v>8.9032258064516139</v>
      </c>
      <c r="H31" s="81">
        <v>6.9117647058823533</v>
      </c>
      <c r="I31" s="81"/>
      <c r="J31" s="81">
        <v>4.931714719271624</v>
      </c>
      <c r="K31" s="81">
        <v>6.3559322033898304</v>
      </c>
      <c r="L31" s="81">
        <v>3.278688524590164</v>
      </c>
      <c r="M31" s="81"/>
      <c r="N31" s="81">
        <v>4.4034090909090908</v>
      </c>
      <c r="O31" s="81">
        <v>5.3475935828877006</v>
      </c>
      <c r="P31" s="81">
        <v>3.3333333333333335</v>
      </c>
      <c r="Q31" s="81"/>
      <c r="R31" s="81">
        <v>2.1029731689630169</v>
      </c>
      <c r="S31" s="81">
        <v>2.2408963585434174</v>
      </c>
      <c r="T31" s="81">
        <v>1.9548872180451129</v>
      </c>
      <c r="U31" s="81"/>
      <c r="V31" s="81">
        <v>1.7437452615617892</v>
      </c>
      <c r="W31" s="81">
        <v>2.2156573116691285</v>
      </c>
      <c r="X31" s="81">
        <v>1.2461059190031152</v>
      </c>
      <c r="Y31" s="81"/>
      <c r="Z31" s="81">
        <v>1.5161086544535691</v>
      </c>
      <c r="AA31" s="81">
        <v>1.1097410604192355</v>
      </c>
      <c r="AB31" s="81">
        <v>1.9430051813471503</v>
      </c>
      <c r="AC31" s="121"/>
    </row>
    <row r="32" spans="1:29" x14ac:dyDescent="0.25">
      <c r="A32" s="26" t="s">
        <v>220</v>
      </c>
      <c r="B32" s="81">
        <v>4.849201655824956</v>
      </c>
      <c r="C32" s="81">
        <v>5.0724637681159424</v>
      </c>
      <c r="D32" s="81">
        <v>4.5969773299748118</v>
      </c>
      <c r="E32" s="81"/>
      <c r="F32" s="81">
        <v>8.934707903780069</v>
      </c>
      <c r="G32" s="81">
        <v>8.524590163934425</v>
      </c>
      <c r="H32" s="81">
        <v>9.3862815884476536</v>
      </c>
      <c r="I32" s="81"/>
      <c r="J32" s="81">
        <v>6.6176470588235299</v>
      </c>
      <c r="K32" s="81">
        <v>6.8493150684931505</v>
      </c>
      <c r="L32" s="81">
        <v>6.3492063492063489</v>
      </c>
      <c r="M32" s="81"/>
      <c r="N32" s="81">
        <v>4.3117744610281923</v>
      </c>
      <c r="O32" s="81">
        <v>4.3478260869565215</v>
      </c>
      <c r="P32" s="81">
        <v>4.2704626334519578</v>
      </c>
      <c r="Q32" s="81"/>
      <c r="R32" s="81">
        <v>3.8817005545286505</v>
      </c>
      <c r="S32" s="81">
        <v>4.4827586206896548</v>
      </c>
      <c r="T32" s="81">
        <v>3.1872509960159361</v>
      </c>
      <c r="U32" s="81"/>
      <c r="V32" s="81">
        <v>4.6816479400749067</v>
      </c>
      <c r="W32" s="81">
        <v>5.9259259259259265</v>
      </c>
      <c r="X32" s="81">
        <v>3.4090909090909087</v>
      </c>
      <c r="Y32" s="81"/>
      <c r="Z32" s="81">
        <v>0.69204152249134954</v>
      </c>
      <c r="AA32" s="81">
        <v>0.63492063492063489</v>
      </c>
      <c r="AB32" s="81">
        <v>0.76045627376425851</v>
      </c>
      <c r="AC32" s="121"/>
    </row>
    <row r="33" spans="1:29" x14ac:dyDescent="0.25">
      <c r="A33" s="26" t="s">
        <v>221</v>
      </c>
      <c r="B33" s="81">
        <v>4.0602927830170072</v>
      </c>
      <c r="C33" s="81">
        <v>4.7384615384615385</v>
      </c>
      <c r="D33" s="81">
        <v>3.3460260876610226</v>
      </c>
      <c r="E33" s="81"/>
      <c r="F33" s="81">
        <v>8.2501825261620834</v>
      </c>
      <c r="G33" s="81">
        <v>9.1082498807820702</v>
      </c>
      <c r="H33" s="81">
        <v>7.3558648111332001</v>
      </c>
      <c r="I33" s="81"/>
      <c r="J33" s="81">
        <v>5.3212851405622494</v>
      </c>
      <c r="K33" s="81">
        <v>6.4500246184145738</v>
      </c>
      <c r="L33" s="81">
        <v>4.1474654377880187</v>
      </c>
      <c r="M33" s="81"/>
      <c r="N33" s="81">
        <v>3.7638202775817455</v>
      </c>
      <c r="O33" s="81">
        <v>4.3357933579335795</v>
      </c>
      <c r="P33" s="81">
        <v>3.1685069611137782</v>
      </c>
      <c r="Q33" s="81"/>
      <c r="R33" s="81">
        <v>3.9313795568263048</v>
      </c>
      <c r="S33" s="81">
        <v>4.8010973936899859</v>
      </c>
      <c r="T33" s="81">
        <v>2.9850746268656714</v>
      </c>
      <c r="U33" s="81"/>
      <c r="V33" s="81">
        <v>2.4455205811138017</v>
      </c>
      <c r="W33" s="81">
        <v>2.9439252336448596</v>
      </c>
      <c r="X33" s="81">
        <v>1.9095477386934674</v>
      </c>
      <c r="Y33" s="81"/>
      <c r="Z33" s="81">
        <v>1.1130136986301369</v>
      </c>
      <c r="AA33" s="81">
        <v>1.3462347496844762</v>
      </c>
      <c r="AB33" s="81">
        <v>0.8714596949891068</v>
      </c>
      <c r="AC33" s="121"/>
    </row>
    <row r="34" spans="1:29" x14ac:dyDescent="0.25">
      <c r="A34" s="26" t="s">
        <v>222</v>
      </c>
      <c r="B34" s="81">
        <v>5.088377075522228</v>
      </c>
      <c r="C34" s="81">
        <v>5.8992255473754662</v>
      </c>
      <c r="D34" s="81">
        <v>4.2468743798372692</v>
      </c>
      <c r="E34" s="81"/>
      <c r="F34" s="81">
        <v>10.415464512406231</v>
      </c>
      <c r="G34" s="81">
        <v>11.523545706371191</v>
      </c>
      <c r="H34" s="81">
        <v>9.2113184828416621</v>
      </c>
      <c r="I34" s="81"/>
      <c r="J34" s="81">
        <v>5.3560559951308582</v>
      </c>
      <c r="K34" s="81">
        <v>6.053268765133172</v>
      </c>
      <c r="L34" s="81">
        <v>4.6511627906976747</v>
      </c>
      <c r="M34" s="81"/>
      <c r="N34" s="81">
        <v>4.9591598599766629</v>
      </c>
      <c r="O34" s="81">
        <v>5.6980056980056979</v>
      </c>
      <c r="P34" s="81">
        <v>4.1841004184100417</v>
      </c>
      <c r="Q34" s="81"/>
      <c r="R34" s="81">
        <v>3.8594470046082949</v>
      </c>
      <c r="S34" s="81">
        <v>4.751131221719457</v>
      </c>
      <c r="T34" s="81">
        <v>2.9342723004694835</v>
      </c>
      <c r="U34" s="81"/>
      <c r="V34" s="81">
        <v>4.8540706605222734</v>
      </c>
      <c r="W34" s="81">
        <v>5.8461538461538458</v>
      </c>
      <c r="X34" s="81">
        <v>3.8650306748466257</v>
      </c>
      <c r="Y34" s="81"/>
      <c r="Z34" s="81">
        <v>1.2672176308539946</v>
      </c>
      <c r="AA34" s="81">
        <v>1.6181229773462782</v>
      </c>
      <c r="AB34" s="81">
        <v>0.90090090090090091</v>
      </c>
    </row>
    <row r="35" spans="1:29" ht="15.75" thickBot="1" x14ac:dyDescent="0.3">
      <c r="A35" s="27" t="s">
        <v>223</v>
      </c>
      <c r="B35" s="140">
        <v>11.907139291063405</v>
      </c>
      <c r="C35" s="140">
        <v>12.590448625180898</v>
      </c>
      <c r="D35" s="140">
        <v>11.174340403517848</v>
      </c>
      <c r="E35" s="140"/>
      <c r="F35" s="140">
        <v>18.041958041958043</v>
      </c>
      <c r="G35" s="140">
        <v>18.814432989690722</v>
      </c>
      <c r="H35" s="140">
        <v>17.12538226299694</v>
      </c>
      <c r="I35" s="140"/>
      <c r="J35" s="140">
        <v>15.362318840579711</v>
      </c>
      <c r="K35" s="140">
        <v>17.127071823204421</v>
      </c>
      <c r="L35" s="140">
        <v>13.414634146341465</v>
      </c>
      <c r="M35" s="140"/>
      <c r="N35" s="140">
        <v>12.841530054644808</v>
      </c>
      <c r="O35" s="140">
        <v>12.637362637362637</v>
      </c>
      <c r="P35" s="140">
        <v>13.043478260869565</v>
      </c>
      <c r="Q35" s="140"/>
      <c r="R35" s="140">
        <v>10.909090909090908</v>
      </c>
      <c r="S35" s="140">
        <v>12.244897959183673</v>
      </c>
      <c r="T35" s="140">
        <v>9.6463022508038581</v>
      </c>
      <c r="U35" s="140"/>
      <c r="V35" s="140">
        <v>11.217948717948719</v>
      </c>
      <c r="W35" s="140">
        <v>10.736196319018406</v>
      </c>
      <c r="X35" s="140">
        <v>11.74496644295302</v>
      </c>
      <c r="Y35" s="140"/>
      <c r="Z35" s="140">
        <v>1.875</v>
      </c>
      <c r="AA35" s="140">
        <v>2.6548672566371683</v>
      </c>
      <c r="AB35" s="140">
        <v>0.99667774086378735</v>
      </c>
      <c r="AC35" s="121"/>
    </row>
    <row r="36" spans="1:29" x14ac:dyDescent="0.25">
      <c r="A36" s="218" t="s">
        <v>122</v>
      </c>
      <c r="B36" s="218"/>
      <c r="C36" s="218"/>
      <c r="D36" s="218"/>
      <c r="E36" s="218"/>
      <c r="F36" s="218"/>
      <c r="G36" s="218"/>
      <c r="AC36" s="121"/>
    </row>
    <row r="37" spans="1:29" x14ac:dyDescent="0.25">
      <c r="AC37" s="121"/>
    </row>
    <row r="38" spans="1:29" x14ac:dyDescent="0.25">
      <c r="AC38" s="121"/>
    </row>
    <row r="39" spans="1:29" x14ac:dyDescent="0.25">
      <c r="AC39" s="121"/>
    </row>
    <row r="40" spans="1:29" x14ac:dyDescent="0.25">
      <c r="AC40" s="121"/>
    </row>
    <row r="41" spans="1:29" x14ac:dyDescent="0.25">
      <c r="AC41" s="120"/>
    </row>
    <row r="42" spans="1:29" x14ac:dyDescent="0.25">
      <c r="AC42" s="121"/>
    </row>
    <row r="43" spans="1:29" x14ac:dyDescent="0.25">
      <c r="AC43" s="121"/>
    </row>
    <row r="44" spans="1:29" x14ac:dyDescent="0.25">
      <c r="AC44" s="121"/>
    </row>
  </sheetData>
  <mergeCells count="14">
    <mergeCell ref="R6:T6"/>
    <mergeCell ref="V6:X6"/>
    <mergeCell ref="Z6:AB6"/>
    <mergeCell ref="A36:G36"/>
    <mergeCell ref="A6:A7"/>
    <mergeCell ref="B6:D6"/>
    <mergeCell ref="F6:H6"/>
    <mergeCell ref="J6:L6"/>
    <mergeCell ref="N6:P6"/>
    <mergeCell ref="A1:AB1"/>
    <mergeCell ref="A2:AB2"/>
    <mergeCell ref="A3:AB3"/>
    <mergeCell ref="A4:AB4"/>
    <mergeCell ref="A5:AB5"/>
  </mergeCells>
  <hyperlinks>
    <hyperlink ref="AC2" location="Contenido!A1" display="Contenido" xr:uid="{7EBC31CD-51B0-4170-90B0-947456DC0146}"/>
  </hyperlinks>
  <pageMargins left="0.7" right="0.7" top="0.75" bottom="0.75" header="0.3" footer="0.3"/>
  <pageSetup scale="6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EE087-9554-49CB-B80B-B0610681A695}">
  <sheetPr>
    <tabColor rgb="FFF2DAB1"/>
    <pageSetUpPr fitToPage="1"/>
  </sheetPr>
  <dimension ref="A1:AC44"/>
  <sheetViews>
    <sheetView showGridLines="0" topLeftCell="C1" workbookViewId="0">
      <selection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7109375" bestFit="1" customWidth="1"/>
    <col min="5" max="5" width="1.140625" customWidth="1"/>
    <col min="6" max="8" width="8.28515625" customWidth="1"/>
    <col min="9" max="9" width="1.28515625" customWidth="1"/>
    <col min="10" max="12" width="8.28515625" customWidth="1"/>
    <col min="13" max="13" width="1.28515625" customWidth="1"/>
    <col min="14" max="16" width="8.28515625" customWidth="1"/>
    <col min="17" max="17" width="1.28515625" customWidth="1"/>
    <col min="18" max="20" width="8.28515625" customWidth="1"/>
    <col min="21" max="21" width="0.85546875" customWidth="1"/>
    <col min="22" max="24" width="8.28515625" customWidth="1"/>
    <col min="25" max="25" width="0.85546875" customWidth="1"/>
    <col min="26" max="28" width="8.28515625" customWidth="1"/>
    <col min="29" max="29" width="14" style="119" customWidth="1"/>
  </cols>
  <sheetData>
    <row r="1" spans="1:29" x14ac:dyDescent="0.25">
      <c r="A1" s="223" t="s">
        <v>229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</row>
    <row r="2" spans="1:29" x14ac:dyDescent="0.25">
      <c r="A2" s="224" t="s">
        <v>180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114" t="s">
        <v>0</v>
      </c>
    </row>
    <row r="3" spans="1:29" x14ac:dyDescent="0.25">
      <c r="A3" s="223" t="s">
        <v>195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</row>
    <row r="4" spans="1:29" x14ac:dyDescent="0.25">
      <c r="A4" s="224" t="s">
        <v>230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</row>
    <row r="5" spans="1:29" x14ac:dyDescent="0.25">
      <c r="A5" s="224" t="s">
        <v>182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120"/>
    </row>
    <row r="6" spans="1:29" x14ac:dyDescent="0.25">
      <c r="A6" s="228" t="s">
        <v>196</v>
      </c>
      <c r="B6" s="226" t="s">
        <v>130</v>
      </c>
      <c r="C6" s="226"/>
      <c r="D6" s="226"/>
      <c r="E6" s="82"/>
      <c r="F6" s="226" t="s">
        <v>132</v>
      </c>
      <c r="G6" s="226"/>
      <c r="H6" s="226"/>
      <c r="I6" s="82"/>
      <c r="J6" s="226" t="s">
        <v>133</v>
      </c>
      <c r="K6" s="226"/>
      <c r="L6" s="226"/>
      <c r="M6" s="82"/>
      <c r="N6" s="226" t="s">
        <v>134</v>
      </c>
      <c r="O6" s="226"/>
      <c r="P6" s="226"/>
      <c r="Q6" s="82"/>
      <c r="R6" s="226" t="s">
        <v>136</v>
      </c>
      <c r="S6" s="226"/>
      <c r="T6" s="226"/>
      <c r="U6" s="82"/>
      <c r="V6" s="226" t="s">
        <v>137</v>
      </c>
      <c r="W6" s="226"/>
      <c r="X6" s="226"/>
      <c r="Y6" s="82"/>
      <c r="Z6" s="226" t="s">
        <v>138</v>
      </c>
      <c r="AA6" s="226"/>
      <c r="AB6" s="226"/>
    </row>
    <row r="7" spans="1:29" x14ac:dyDescent="0.25">
      <c r="A7" s="228"/>
      <c r="B7" s="83" t="s">
        <v>130</v>
      </c>
      <c r="C7" s="83" t="s">
        <v>184</v>
      </c>
      <c r="D7" s="83" t="s">
        <v>185</v>
      </c>
      <c r="E7" s="82"/>
      <c r="F7" s="83" t="s">
        <v>130</v>
      </c>
      <c r="G7" s="83" t="s">
        <v>184</v>
      </c>
      <c r="H7" s="83" t="s">
        <v>185</v>
      </c>
      <c r="I7" s="82"/>
      <c r="J7" s="83" t="s">
        <v>130</v>
      </c>
      <c r="K7" s="83" t="s">
        <v>184</v>
      </c>
      <c r="L7" s="83" t="s">
        <v>185</v>
      </c>
      <c r="M7" s="82"/>
      <c r="N7" s="83" t="s">
        <v>130</v>
      </c>
      <c r="O7" s="83" t="s">
        <v>184</v>
      </c>
      <c r="P7" s="83" t="s">
        <v>185</v>
      </c>
      <c r="Q7" s="82"/>
      <c r="R7" s="83" t="s">
        <v>130</v>
      </c>
      <c r="S7" s="83" t="s">
        <v>184</v>
      </c>
      <c r="T7" s="83" t="s">
        <v>185</v>
      </c>
      <c r="U7" s="82"/>
      <c r="V7" s="83" t="s">
        <v>130</v>
      </c>
      <c r="W7" s="83" t="s">
        <v>184</v>
      </c>
      <c r="X7" s="83" t="s">
        <v>185</v>
      </c>
      <c r="Y7" s="82"/>
      <c r="Z7" s="83" t="s">
        <v>130</v>
      </c>
      <c r="AA7" s="83" t="s">
        <v>184</v>
      </c>
      <c r="AB7" s="83" t="s">
        <v>185</v>
      </c>
      <c r="AC7" s="120"/>
    </row>
    <row r="8" spans="1:29" s="2" customFormat="1" x14ac:dyDescent="0.25">
      <c r="A8" s="25" t="s">
        <v>130</v>
      </c>
      <c r="B8" s="78">
        <f>SUM(B9:B35)</f>
        <v>374781</v>
      </c>
      <c r="C8" s="78">
        <f t="shared" ref="C8:AB8" si="0">SUM(C9:C35)</f>
        <v>191418</v>
      </c>
      <c r="D8" s="78">
        <f t="shared" si="0"/>
        <v>183363</v>
      </c>
      <c r="E8" s="78"/>
      <c r="F8" s="78">
        <f t="shared" si="0"/>
        <v>59191</v>
      </c>
      <c r="G8" s="78">
        <f t="shared" si="0"/>
        <v>30399</v>
      </c>
      <c r="H8" s="78">
        <f t="shared" si="0"/>
        <v>28792</v>
      </c>
      <c r="I8" s="78"/>
      <c r="J8" s="78">
        <f t="shared" si="0"/>
        <v>58607</v>
      </c>
      <c r="K8" s="78">
        <f t="shared" si="0"/>
        <v>29783</v>
      </c>
      <c r="L8" s="78">
        <f t="shared" si="0"/>
        <v>28824</v>
      </c>
      <c r="M8" s="78"/>
      <c r="N8" s="78">
        <f t="shared" si="0"/>
        <v>62467</v>
      </c>
      <c r="O8" s="78">
        <f t="shared" si="0"/>
        <v>31912</v>
      </c>
      <c r="P8" s="78">
        <f t="shared" si="0"/>
        <v>30555</v>
      </c>
      <c r="Q8" s="78"/>
      <c r="R8" s="78">
        <f t="shared" si="0"/>
        <v>62259</v>
      </c>
      <c r="S8" s="78">
        <f t="shared" si="0"/>
        <v>31695</v>
      </c>
      <c r="T8" s="78">
        <f t="shared" si="0"/>
        <v>30564</v>
      </c>
      <c r="U8" s="78"/>
      <c r="V8" s="78">
        <f t="shared" si="0"/>
        <v>60695</v>
      </c>
      <c r="W8" s="78">
        <f t="shared" si="0"/>
        <v>31058</v>
      </c>
      <c r="X8" s="78">
        <f t="shared" si="0"/>
        <v>29637</v>
      </c>
      <c r="Y8" s="78"/>
      <c r="Z8" s="78">
        <f t="shared" si="0"/>
        <v>71562</v>
      </c>
      <c r="AA8" s="78">
        <f t="shared" si="0"/>
        <v>36571</v>
      </c>
      <c r="AB8" s="78">
        <f t="shared" si="0"/>
        <v>34991</v>
      </c>
      <c r="AC8" s="119"/>
    </row>
    <row r="9" spans="1:29" x14ac:dyDescent="0.25">
      <c r="A9" s="26" t="s">
        <v>197</v>
      </c>
      <c r="B9" s="79">
        <f>+F9+J9+N9+R9+V9+Z9</f>
        <v>19869</v>
      </c>
      <c r="C9" s="79">
        <f t="shared" ref="C9:D24" si="1">+G9+K9+O9+S9+W9+AA9</f>
        <v>10085</v>
      </c>
      <c r="D9" s="79">
        <f t="shared" si="1"/>
        <v>9784</v>
      </c>
      <c r="E9" s="79"/>
      <c r="F9" s="79">
        <v>3065</v>
      </c>
      <c r="G9" s="79">
        <v>1551</v>
      </c>
      <c r="H9" s="79">
        <v>1514</v>
      </c>
      <c r="I9" s="79"/>
      <c r="J9" s="79">
        <v>3121</v>
      </c>
      <c r="K9" s="79">
        <v>1554</v>
      </c>
      <c r="L9" s="79">
        <v>1567</v>
      </c>
      <c r="M9" s="79"/>
      <c r="N9" s="79">
        <v>3346</v>
      </c>
      <c r="O9" s="79">
        <v>1737</v>
      </c>
      <c r="P9" s="79">
        <v>1609</v>
      </c>
      <c r="Q9" s="79"/>
      <c r="R9" s="79">
        <v>3341</v>
      </c>
      <c r="S9" s="79">
        <v>1660</v>
      </c>
      <c r="T9" s="79">
        <v>1681</v>
      </c>
      <c r="U9" s="79"/>
      <c r="V9" s="79">
        <v>3219</v>
      </c>
      <c r="W9" s="79">
        <v>1677</v>
      </c>
      <c r="X9" s="79">
        <v>1542</v>
      </c>
      <c r="Y9" s="79"/>
      <c r="Z9" s="79">
        <v>3777</v>
      </c>
      <c r="AA9" s="79">
        <v>1906</v>
      </c>
      <c r="AB9" s="79">
        <v>1871</v>
      </c>
      <c r="AC9" s="120"/>
    </row>
    <row r="10" spans="1:29" x14ac:dyDescent="0.25">
      <c r="A10" s="26" t="s">
        <v>198</v>
      </c>
      <c r="B10" s="79">
        <f t="shared" ref="B10:D35" si="2">+F10+J10+N10+R10+V10+Z10</f>
        <v>16674</v>
      </c>
      <c r="C10" s="79">
        <f t="shared" si="1"/>
        <v>8509</v>
      </c>
      <c r="D10" s="79">
        <f t="shared" si="1"/>
        <v>8165</v>
      </c>
      <c r="E10" s="79"/>
      <c r="F10" s="79">
        <v>2485</v>
      </c>
      <c r="G10" s="79">
        <v>1279</v>
      </c>
      <c r="H10" s="79">
        <v>1206</v>
      </c>
      <c r="I10" s="79"/>
      <c r="J10" s="79">
        <v>2496</v>
      </c>
      <c r="K10" s="79">
        <v>1298</v>
      </c>
      <c r="L10" s="79">
        <v>1198</v>
      </c>
      <c r="M10" s="79"/>
      <c r="N10" s="79">
        <v>2766</v>
      </c>
      <c r="O10" s="79">
        <v>1446</v>
      </c>
      <c r="P10" s="79">
        <v>1320</v>
      </c>
      <c r="Q10" s="79"/>
      <c r="R10" s="79">
        <v>2877</v>
      </c>
      <c r="S10" s="79">
        <v>1471</v>
      </c>
      <c r="T10" s="79">
        <v>1406</v>
      </c>
      <c r="U10" s="79"/>
      <c r="V10" s="79">
        <v>2648</v>
      </c>
      <c r="W10" s="79">
        <v>1329</v>
      </c>
      <c r="X10" s="79">
        <v>1319</v>
      </c>
      <c r="Y10" s="79"/>
      <c r="Z10" s="79">
        <v>3402</v>
      </c>
      <c r="AA10" s="79">
        <v>1686</v>
      </c>
      <c r="AB10" s="79">
        <v>1716</v>
      </c>
    </row>
    <row r="11" spans="1:29" x14ac:dyDescent="0.25">
      <c r="A11" s="26" t="s">
        <v>199</v>
      </c>
      <c r="B11" s="79">
        <f t="shared" si="2"/>
        <v>16928</v>
      </c>
      <c r="C11" s="79">
        <f t="shared" si="1"/>
        <v>8653</v>
      </c>
      <c r="D11" s="79">
        <f t="shared" si="1"/>
        <v>8275</v>
      </c>
      <c r="E11" s="79"/>
      <c r="F11" s="79">
        <v>2783</v>
      </c>
      <c r="G11" s="79">
        <v>1408</v>
      </c>
      <c r="H11" s="79">
        <v>1375</v>
      </c>
      <c r="I11" s="79"/>
      <c r="J11" s="79">
        <v>2593</v>
      </c>
      <c r="K11" s="79">
        <v>1306</v>
      </c>
      <c r="L11" s="79">
        <v>1287</v>
      </c>
      <c r="M11" s="79"/>
      <c r="N11" s="79">
        <v>2824</v>
      </c>
      <c r="O11" s="79">
        <v>1429</v>
      </c>
      <c r="P11" s="79">
        <v>1395</v>
      </c>
      <c r="Q11" s="79"/>
      <c r="R11" s="79">
        <v>2713</v>
      </c>
      <c r="S11" s="79">
        <v>1409</v>
      </c>
      <c r="T11" s="79">
        <v>1304</v>
      </c>
      <c r="U11" s="79"/>
      <c r="V11" s="79">
        <v>2814</v>
      </c>
      <c r="W11" s="79">
        <v>1426</v>
      </c>
      <c r="X11" s="79">
        <v>1388</v>
      </c>
      <c r="Y11" s="79"/>
      <c r="Z11" s="79">
        <v>3201</v>
      </c>
      <c r="AA11" s="79">
        <v>1675</v>
      </c>
      <c r="AB11" s="79">
        <v>1526</v>
      </c>
    </row>
    <row r="12" spans="1:29" x14ac:dyDescent="0.25">
      <c r="A12" s="26" t="s">
        <v>200</v>
      </c>
      <c r="B12" s="79">
        <f t="shared" si="2"/>
        <v>21365</v>
      </c>
      <c r="C12" s="79">
        <f t="shared" si="1"/>
        <v>10854</v>
      </c>
      <c r="D12" s="79">
        <f t="shared" si="1"/>
        <v>10511</v>
      </c>
      <c r="E12" s="79"/>
      <c r="F12" s="79">
        <v>3258</v>
      </c>
      <c r="G12" s="79">
        <v>1686</v>
      </c>
      <c r="H12" s="79">
        <v>1572</v>
      </c>
      <c r="I12" s="79"/>
      <c r="J12" s="79">
        <v>3280</v>
      </c>
      <c r="K12" s="79">
        <v>1688</v>
      </c>
      <c r="L12" s="79">
        <v>1592</v>
      </c>
      <c r="M12" s="79"/>
      <c r="N12" s="79">
        <v>3464</v>
      </c>
      <c r="O12" s="79">
        <v>1713</v>
      </c>
      <c r="P12" s="79">
        <v>1751</v>
      </c>
      <c r="Q12" s="79"/>
      <c r="R12" s="79">
        <v>3540</v>
      </c>
      <c r="S12" s="79">
        <v>1785</v>
      </c>
      <c r="T12" s="79">
        <v>1755</v>
      </c>
      <c r="U12" s="79"/>
      <c r="V12" s="79">
        <v>3473</v>
      </c>
      <c r="W12" s="79">
        <v>1729</v>
      </c>
      <c r="X12" s="79">
        <v>1744</v>
      </c>
      <c r="Y12" s="79"/>
      <c r="Z12" s="79">
        <v>4350</v>
      </c>
      <c r="AA12" s="79">
        <v>2253</v>
      </c>
      <c r="AB12" s="79">
        <v>2097</v>
      </c>
    </row>
    <row r="13" spans="1:29" x14ac:dyDescent="0.25">
      <c r="A13" s="26" t="s">
        <v>201</v>
      </c>
      <c r="B13" s="79">
        <f t="shared" si="2"/>
        <v>5449</v>
      </c>
      <c r="C13" s="79">
        <f t="shared" si="1"/>
        <v>2786</v>
      </c>
      <c r="D13" s="79">
        <f t="shared" si="1"/>
        <v>2663</v>
      </c>
      <c r="E13" s="79"/>
      <c r="F13" s="79">
        <v>858</v>
      </c>
      <c r="G13" s="79">
        <v>429</v>
      </c>
      <c r="H13" s="79">
        <v>429</v>
      </c>
      <c r="I13" s="79"/>
      <c r="J13" s="79">
        <v>868</v>
      </c>
      <c r="K13" s="79">
        <v>423</v>
      </c>
      <c r="L13" s="79">
        <v>445</v>
      </c>
      <c r="M13" s="79"/>
      <c r="N13" s="79">
        <v>874</v>
      </c>
      <c r="O13" s="79">
        <v>464</v>
      </c>
      <c r="P13" s="79">
        <v>410</v>
      </c>
      <c r="Q13" s="79"/>
      <c r="R13" s="79">
        <v>890</v>
      </c>
      <c r="S13" s="79">
        <v>452</v>
      </c>
      <c r="T13" s="79">
        <v>438</v>
      </c>
      <c r="U13" s="79"/>
      <c r="V13" s="79">
        <v>930</v>
      </c>
      <c r="W13" s="79">
        <v>479</v>
      </c>
      <c r="X13" s="79">
        <v>451</v>
      </c>
      <c r="Y13" s="79"/>
      <c r="Z13" s="79">
        <v>1029</v>
      </c>
      <c r="AA13" s="79">
        <v>539</v>
      </c>
      <c r="AB13" s="79">
        <v>490</v>
      </c>
      <c r="AC13" s="121"/>
    </row>
    <row r="14" spans="1:29" x14ac:dyDescent="0.25">
      <c r="A14" s="26" t="s">
        <v>202</v>
      </c>
      <c r="B14" s="79">
        <f t="shared" si="2"/>
        <v>13558</v>
      </c>
      <c r="C14" s="79">
        <f t="shared" si="1"/>
        <v>6894</v>
      </c>
      <c r="D14" s="79">
        <f t="shared" si="1"/>
        <v>6664</v>
      </c>
      <c r="E14" s="79"/>
      <c r="F14" s="79">
        <v>2190</v>
      </c>
      <c r="G14" s="79">
        <v>1150</v>
      </c>
      <c r="H14" s="79">
        <v>1040</v>
      </c>
      <c r="I14" s="79"/>
      <c r="J14" s="79">
        <v>2150</v>
      </c>
      <c r="K14" s="79">
        <v>1075</v>
      </c>
      <c r="L14" s="79">
        <v>1075</v>
      </c>
      <c r="M14" s="79"/>
      <c r="N14" s="79">
        <v>2280</v>
      </c>
      <c r="O14" s="79">
        <v>1144</v>
      </c>
      <c r="P14" s="79">
        <v>1136</v>
      </c>
      <c r="Q14" s="79"/>
      <c r="R14" s="79">
        <v>2320</v>
      </c>
      <c r="S14" s="79">
        <v>1149</v>
      </c>
      <c r="T14" s="79">
        <v>1171</v>
      </c>
      <c r="U14" s="79"/>
      <c r="V14" s="79">
        <v>2099</v>
      </c>
      <c r="W14" s="79">
        <v>1070</v>
      </c>
      <c r="X14" s="79">
        <v>1029</v>
      </c>
      <c r="Y14" s="79"/>
      <c r="Z14" s="79">
        <v>2519</v>
      </c>
      <c r="AA14" s="79">
        <v>1306</v>
      </c>
      <c r="AB14" s="79">
        <v>1213</v>
      </c>
      <c r="AC14" s="120"/>
    </row>
    <row r="15" spans="1:29" x14ac:dyDescent="0.25">
      <c r="A15" s="26" t="s">
        <v>203</v>
      </c>
      <c r="B15" s="79">
        <f t="shared" si="2"/>
        <v>3321</v>
      </c>
      <c r="C15" s="79">
        <f t="shared" si="1"/>
        <v>1686</v>
      </c>
      <c r="D15" s="79">
        <f t="shared" si="1"/>
        <v>1635</v>
      </c>
      <c r="E15" s="79"/>
      <c r="F15" s="79">
        <v>532</v>
      </c>
      <c r="G15" s="79">
        <v>275</v>
      </c>
      <c r="H15" s="79">
        <v>257</v>
      </c>
      <c r="I15" s="79"/>
      <c r="J15" s="79">
        <v>536</v>
      </c>
      <c r="K15" s="79">
        <v>278</v>
      </c>
      <c r="L15" s="79">
        <v>258</v>
      </c>
      <c r="M15" s="79"/>
      <c r="N15" s="79">
        <v>540</v>
      </c>
      <c r="O15" s="79">
        <v>259</v>
      </c>
      <c r="P15" s="79">
        <v>281</v>
      </c>
      <c r="Q15" s="79"/>
      <c r="R15" s="79">
        <v>525</v>
      </c>
      <c r="S15" s="79">
        <v>275</v>
      </c>
      <c r="T15" s="79">
        <v>250</v>
      </c>
      <c r="U15" s="79"/>
      <c r="V15" s="79">
        <v>552</v>
      </c>
      <c r="W15" s="79">
        <v>276</v>
      </c>
      <c r="X15" s="79">
        <v>276</v>
      </c>
      <c r="Y15" s="79"/>
      <c r="Z15" s="79">
        <v>636</v>
      </c>
      <c r="AA15" s="79">
        <v>323</v>
      </c>
      <c r="AB15" s="79">
        <v>313</v>
      </c>
      <c r="AC15" s="121"/>
    </row>
    <row r="16" spans="1:29" x14ac:dyDescent="0.25">
      <c r="A16" s="26" t="s">
        <v>204</v>
      </c>
      <c r="B16" s="79">
        <f t="shared" si="2"/>
        <v>33742</v>
      </c>
      <c r="C16" s="79">
        <f t="shared" si="1"/>
        <v>17203</v>
      </c>
      <c r="D16" s="79">
        <f t="shared" si="1"/>
        <v>16539</v>
      </c>
      <c r="E16" s="79"/>
      <c r="F16" s="79">
        <v>5341</v>
      </c>
      <c r="G16" s="79">
        <v>2753</v>
      </c>
      <c r="H16" s="79">
        <v>2588</v>
      </c>
      <c r="I16" s="79"/>
      <c r="J16" s="79">
        <v>5391</v>
      </c>
      <c r="K16" s="79">
        <v>2714</v>
      </c>
      <c r="L16" s="79">
        <v>2677</v>
      </c>
      <c r="M16" s="79"/>
      <c r="N16" s="79">
        <v>5611</v>
      </c>
      <c r="O16" s="79">
        <v>2900</v>
      </c>
      <c r="P16" s="79">
        <v>2711</v>
      </c>
      <c r="Q16" s="79"/>
      <c r="R16" s="79">
        <v>5678</v>
      </c>
      <c r="S16" s="79">
        <v>2854</v>
      </c>
      <c r="T16" s="79">
        <v>2824</v>
      </c>
      <c r="U16" s="79"/>
      <c r="V16" s="79">
        <v>5371</v>
      </c>
      <c r="W16" s="79">
        <v>2742</v>
      </c>
      <c r="X16" s="79">
        <v>2629</v>
      </c>
      <c r="Y16" s="79"/>
      <c r="Z16" s="79">
        <v>6350</v>
      </c>
      <c r="AA16" s="79">
        <v>3240</v>
      </c>
      <c r="AB16" s="79">
        <v>3110</v>
      </c>
      <c r="AC16" s="121"/>
    </row>
    <row r="17" spans="1:29" x14ac:dyDescent="0.25">
      <c r="A17" s="26" t="s">
        <v>205</v>
      </c>
      <c r="B17" s="79">
        <f t="shared" si="2"/>
        <v>16340</v>
      </c>
      <c r="C17" s="79">
        <f t="shared" si="1"/>
        <v>8281</v>
      </c>
      <c r="D17" s="79">
        <f t="shared" si="1"/>
        <v>8059</v>
      </c>
      <c r="E17" s="79"/>
      <c r="F17" s="79">
        <v>2624</v>
      </c>
      <c r="G17" s="79">
        <v>1334</v>
      </c>
      <c r="H17" s="79">
        <v>1290</v>
      </c>
      <c r="I17" s="79"/>
      <c r="J17" s="79">
        <v>2580</v>
      </c>
      <c r="K17" s="79">
        <v>1310</v>
      </c>
      <c r="L17" s="79">
        <v>1270</v>
      </c>
      <c r="M17" s="79"/>
      <c r="N17" s="79">
        <v>2711</v>
      </c>
      <c r="O17" s="79">
        <v>1348</v>
      </c>
      <c r="P17" s="79">
        <v>1363</v>
      </c>
      <c r="Q17" s="79"/>
      <c r="R17" s="79">
        <v>2713</v>
      </c>
      <c r="S17" s="79">
        <v>1376</v>
      </c>
      <c r="T17" s="79">
        <v>1337</v>
      </c>
      <c r="U17" s="79"/>
      <c r="V17" s="79">
        <v>2630</v>
      </c>
      <c r="W17" s="79">
        <v>1379</v>
      </c>
      <c r="X17" s="79">
        <v>1251</v>
      </c>
      <c r="Y17" s="79"/>
      <c r="Z17" s="79">
        <v>3082</v>
      </c>
      <c r="AA17" s="79">
        <v>1534</v>
      </c>
      <c r="AB17" s="79">
        <v>1548</v>
      </c>
      <c r="AC17" s="121"/>
    </row>
    <row r="18" spans="1:29" x14ac:dyDescent="0.25">
      <c r="A18" s="26" t="s">
        <v>206</v>
      </c>
      <c r="B18" s="79">
        <f t="shared" si="2"/>
        <v>24436</v>
      </c>
      <c r="C18" s="79">
        <f t="shared" si="1"/>
        <v>12522</v>
      </c>
      <c r="D18" s="79">
        <f t="shared" si="1"/>
        <v>11914</v>
      </c>
      <c r="E18" s="79"/>
      <c r="F18" s="79">
        <v>4045</v>
      </c>
      <c r="G18" s="79">
        <v>2101</v>
      </c>
      <c r="H18" s="79">
        <v>1944</v>
      </c>
      <c r="I18" s="79"/>
      <c r="J18" s="79">
        <v>3825</v>
      </c>
      <c r="K18" s="79">
        <v>1962</v>
      </c>
      <c r="L18" s="79">
        <v>1863</v>
      </c>
      <c r="M18" s="79"/>
      <c r="N18" s="79">
        <v>4091</v>
      </c>
      <c r="O18" s="79">
        <v>2099</v>
      </c>
      <c r="P18" s="79">
        <v>1992</v>
      </c>
      <c r="Q18" s="79"/>
      <c r="R18" s="79">
        <v>4063</v>
      </c>
      <c r="S18" s="79">
        <v>2070</v>
      </c>
      <c r="T18" s="79">
        <v>1993</v>
      </c>
      <c r="U18" s="79"/>
      <c r="V18" s="79">
        <v>4007</v>
      </c>
      <c r="W18" s="79">
        <v>2045</v>
      </c>
      <c r="X18" s="79">
        <v>1962</v>
      </c>
      <c r="Y18" s="79"/>
      <c r="Z18" s="79">
        <v>4405</v>
      </c>
      <c r="AA18" s="79">
        <v>2245</v>
      </c>
      <c r="AB18" s="79">
        <v>2160</v>
      </c>
      <c r="AC18" s="121"/>
    </row>
    <row r="19" spans="1:29" x14ac:dyDescent="0.25">
      <c r="A19" s="26" t="s">
        <v>207</v>
      </c>
      <c r="B19" s="79">
        <f t="shared" si="2"/>
        <v>8475</v>
      </c>
      <c r="C19" s="79">
        <f t="shared" si="1"/>
        <v>4383</v>
      </c>
      <c r="D19" s="79">
        <f t="shared" si="1"/>
        <v>4092</v>
      </c>
      <c r="E19" s="79"/>
      <c r="F19" s="79">
        <v>1369</v>
      </c>
      <c r="G19" s="79">
        <v>707</v>
      </c>
      <c r="H19" s="79">
        <v>662</v>
      </c>
      <c r="I19" s="79"/>
      <c r="J19" s="79">
        <v>1317</v>
      </c>
      <c r="K19" s="79">
        <v>668</v>
      </c>
      <c r="L19" s="79">
        <v>649</v>
      </c>
      <c r="M19" s="79"/>
      <c r="N19" s="79">
        <v>1474</v>
      </c>
      <c r="O19" s="79">
        <v>781</v>
      </c>
      <c r="P19" s="79">
        <v>693</v>
      </c>
      <c r="Q19" s="79"/>
      <c r="R19" s="79">
        <v>1486</v>
      </c>
      <c r="S19" s="79">
        <v>753</v>
      </c>
      <c r="T19" s="79">
        <v>733</v>
      </c>
      <c r="U19" s="79"/>
      <c r="V19" s="79">
        <v>1346</v>
      </c>
      <c r="W19" s="79">
        <v>706</v>
      </c>
      <c r="X19" s="79">
        <v>640</v>
      </c>
      <c r="Y19" s="79"/>
      <c r="Z19" s="79">
        <v>1483</v>
      </c>
      <c r="AA19" s="79">
        <v>768</v>
      </c>
      <c r="AB19" s="79">
        <v>715</v>
      </c>
      <c r="AC19" s="121"/>
    </row>
    <row r="20" spans="1:29" x14ac:dyDescent="0.25">
      <c r="A20" s="108" t="s">
        <v>208</v>
      </c>
      <c r="B20" s="79">
        <f t="shared" si="2"/>
        <v>30850</v>
      </c>
      <c r="C20" s="79">
        <f t="shared" si="1"/>
        <v>15821</v>
      </c>
      <c r="D20" s="79">
        <f t="shared" si="1"/>
        <v>15029</v>
      </c>
      <c r="E20" s="79"/>
      <c r="F20" s="79">
        <v>4625</v>
      </c>
      <c r="G20" s="79">
        <v>2410</v>
      </c>
      <c r="H20" s="79">
        <v>2215</v>
      </c>
      <c r="I20" s="79"/>
      <c r="J20" s="79">
        <v>4843</v>
      </c>
      <c r="K20" s="79">
        <v>2437</v>
      </c>
      <c r="L20" s="79">
        <v>2406</v>
      </c>
      <c r="M20" s="79"/>
      <c r="N20" s="79">
        <v>5063</v>
      </c>
      <c r="O20" s="79">
        <v>2606</v>
      </c>
      <c r="P20" s="79">
        <v>2457</v>
      </c>
      <c r="Q20" s="79"/>
      <c r="R20" s="79">
        <v>4979</v>
      </c>
      <c r="S20" s="79">
        <v>2552</v>
      </c>
      <c r="T20" s="79">
        <v>2427</v>
      </c>
      <c r="U20" s="79"/>
      <c r="V20" s="79">
        <v>4974</v>
      </c>
      <c r="W20" s="79">
        <v>2537</v>
      </c>
      <c r="X20" s="79">
        <v>2437</v>
      </c>
      <c r="Y20" s="79"/>
      <c r="Z20" s="79">
        <v>6366</v>
      </c>
      <c r="AA20" s="79">
        <v>3279</v>
      </c>
      <c r="AB20" s="79">
        <v>3087</v>
      </c>
      <c r="AC20" s="121"/>
    </row>
    <row r="21" spans="1:29" x14ac:dyDescent="0.25">
      <c r="A21" s="26" t="s">
        <v>209</v>
      </c>
      <c r="B21" s="79">
        <f t="shared" si="2"/>
        <v>8293</v>
      </c>
      <c r="C21" s="79">
        <f t="shared" si="1"/>
        <v>4250</v>
      </c>
      <c r="D21" s="79">
        <f t="shared" si="1"/>
        <v>4043</v>
      </c>
      <c r="E21" s="79"/>
      <c r="F21" s="79">
        <v>1327</v>
      </c>
      <c r="G21" s="79">
        <v>704</v>
      </c>
      <c r="H21" s="79">
        <v>623</v>
      </c>
      <c r="I21" s="79"/>
      <c r="J21" s="79">
        <v>1294</v>
      </c>
      <c r="K21" s="79">
        <v>694</v>
      </c>
      <c r="L21" s="79">
        <v>600</v>
      </c>
      <c r="M21" s="79"/>
      <c r="N21" s="79">
        <v>1381</v>
      </c>
      <c r="O21" s="79">
        <v>691</v>
      </c>
      <c r="P21" s="79">
        <v>690</v>
      </c>
      <c r="Q21" s="79"/>
      <c r="R21" s="79">
        <v>1353</v>
      </c>
      <c r="S21" s="79">
        <v>690</v>
      </c>
      <c r="T21" s="79">
        <v>663</v>
      </c>
      <c r="U21" s="79"/>
      <c r="V21" s="79">
        <v>1362</v>
      </c>
      <c r="W21" s="79">
        <v>702</v>
      </c>
      <c r="X21" s="79">
        <v>660</v>
      </c>
      <c r="Y21" s="79"/>
      <c r="Z21" s="79">
        <v>1576</v>
      </c>
      <c r="AA21" s="79">
        <v>769</v>
      </c>
      <c r="AB21" s="79">
        <v>807</v>
      </c>
      <c r="AC21" s="121"/>
    </row>
    <row r="22" spans="1:29" x14ac:dyDescent="0.25">
      <c r="A22" s="26" t="s">
        <v>210</v>
      </c>
      <c r="B22" s="79">
        <f t="shared" si="2"/>
        <v>24662</v>
      </c>
      <c r="C22" s="79">
        <f t="shared" si="1"/>
        <v>12425</v>
      </c>
      <c r="D22" s="79">
        <f t="shared" si="1"/>
        <v>12237</v>
      </c>
      <c r="E22" s="79"/>
      <c r="F22" s="79">
        <v>3733</v>
      </c>
      <c r="G22" s="79">
        <v>1869</v>
      </c>
      <c r="H22" s="79">
        <v>1864</v>
      </c>
      <c r="I22" s="79"/>
      <c r="J22" s="79">
        <v>3713</v>
      </c>
      <c r="K22" s="79">
        <v>1851</v>
      </c>
      <c r="L22" s="79">
        <v>1862</v>
      </c>
      <c r="M22" s="79"/>
      <c r="N22" s="79">
        <v>4154</v>
      </c>
      <c r="O22" s="79">
        <v>2096</v>
      </c>
      <c r="P22" s="79">
        <v>2058</v>
      </c>
      <c r="Q22" s="79"/>
      <c r="R22" s="79">
        <v>4088</v>
      </c>
      <c r="S22" s="79">
        <v>2038</v>
      </c>
      <c r="T22" s="79">
        <v>2050</v>
      </c>
      <c r="U22" s="79"/>
      <c r="V22" s="79">
        <v>4106</v>
      </c>
      <c r="W22" s="79">
        <v>2122</v>
      </c>
      <c r="X22" s="79">
        <v>1984</v>
      </c>
      <c r="Y22" s="79"/>
      <c r="Z22" s="79">
        <v>4868</v>
      </c>
      <c r="AA22" s="79">
        <v>2449</v>
      </c>
      <c r="AB22" s="79">
        <v>2419</v>
      </c>
      <c r="AC22" s="121"/>
    </row>
    <row r="23" spans="1:29" x14ac:dyDescent="0.25">
      <c r="A23" s="26" t="s">
        <v>211</v>
      </c>
      <c r="B23" s="79">
        <f t="shared" si="2"/>
        <v>7758</v>
      </c>
      <c r="C23" s="79">
        <f t="shared" si="1"/>
        <v>4030</v>
      </c>
      <c r="D23" s="79">
        <f t="shared" si="1"/>
        <v>3728</v>
      </c>
      <c r="E23" s="79"/>
      <c r="F23" s="79">
        <v>1268</v>
      </c>
      <c r="G23" s="79">
        <v>663</v>
      </c>
      <c r="H23" s="79">
        <v>605</v>
      </c>
      <c r="I23" s="79"/>
      <c r="J23" s="79">
        <v>1219</v>
      </c>
      <c r="K23" s="79">
        <v>625</v>
      </c>
      <c r="L23" s="79">
        <v>594</v>
      </c>
      <c r="M23" s="79"/>
      <c r="N23" s="79">
        <v>1344</v>
      </c>
      <c r="O23" s="79">
        <v>698</v>
      </c>
      <c r="P23" s="79">
        <v>646</v>
      </c>
      <c r="Q23" s="79"/>
      <c r="R23" s="79">
        <v>1259</v>
      </c>
      <c r="S23" s="79">
        <v>668</v>
      </c>
      <c r="T23" s="79">
        <v>591</v>
      </c>
      <c r="U23" s="79"/>
      <c r="V23" s="79">
        <v>1257</v>
      </c>
      <c r="W23" s="79">
        <v>656</v>
      </c>
      <c r="X23" s="79">
        <v>601</v>
      </c>
      <c r="Y23" s="79"/>
      <c r="Z23" s="79">
        <v>1411</v>
      </c>
      <c r="AA23" s="79">
        <v>720</v>
      </c>
      <c r="AB23" s="79">
        <v>691</v>
      </c>
      <c r="AC23" s="120"/>
    </row>
    <row r="24" spans="1:29" x14ac:dyDescent="0.25">
      <c r="A24" s="26" t="s">
        <v>212</v>
      </c>
      <c r="B24" s="79">
        <f t="shared" si="2"/>
        <v>11490</v>
      </c>
      <c r="C24" s="79">
        <f t="shared" si="1"/>
        <v>5912</v>
      </c>
      <c r="D24" s="79">
        <f t="shared" si="1"/>
        <v>5578</v>
      </c>
      <c r="E24" s="79"/>
      <c r="F24" s="79">
        <v>1872</v>
      </c>
      <c r="G24" s="79">
        <v>977</v>
      </c>
      <c r="H24" s="79">
        <v>895</v>
      </c>
      <c r="I24" s="79"/>
      <c r="J24" s="79">
        <v>1880</v>
      </c>
      <c r="K24" s="79">
        <v>1000</v>
      </c>
      <c r="L24" s="79">
        <v>880</v>
      </c>
      <c r="M24" s="79"/>
      <c r="N24" s="79">
        <v>1923</v>
      </c>
      <c r="O24" s="79">
        <v>989</v>
      </c>
      <c r="P24" s="79">
        <v>934</v>
      </c>
      <c r="Q24" s="79"/>
      <c r="R24" s="79">
        <v>1889</v>
      </c>
      <c r="S24" s="79">
        <v>950</v>
      </c>
      <c r="T24" s="79">
        <v>939</v>
      </c>
      <c r="U24" s="79"/>
      <c r="V24" s="79">
        <v>1775</v>
      </c>
      <c r="W24" s="79">
        <v>889</v>
      </c>
      <c r="X24" s="79">
        <v>886</v>
      </c>
      <c r="Y24" s="79"/>
      <c r="Z24" s="79">
        <v>2151</v>
      </c>
      <c r="AA24" s="79">
        <v>1107</v>
      </c>
      <c r="AB24" s="79">
        <v>1044</v>
      </c>
      <c r="AC24" s="121"/>
    </row>
    <row r="25" spans="1:29" x14ac:dyDescent="0.25">
      <c r="A25" s="26" t="s">
        <v>213</v>
      </c>
      <c r="B25" s="79">
        <f t="shared" si="2"/>
        <v>6515</v>
      </c>
      <c r="C25" s="79">
        <f t="shared" si="2"/>
        <v>3316</v>
      </c>
      <c r="D25" s="79">
        <f t="shared" si="2"/>
        <v>3199</v>
      </c>
      <c r="E25" s="79"/>
      <c r="F25" s="79">
        <v>1007</v>
      </c>
      <c r="G25" s="79">
        <v>497</v>
      </c>
      <c r="H25" s="79">
        <v>510</v>
      </c>
      <c r="I25" s="79"/>
      <c r="J25" s="79">
        <v>1058</v>
      </c>
      <c r="K25" s="79">
        <v>535</v>
      </c>
      <c r="L25" s="79">
        <v>523</v>
      </c>
      <c r="M25" s="79"/>
      <c r="N25" s="79">
        <v>1079</v>
      </c>
      <c r="O25" s="79">
        <v>566</v>
      </c>
      <c r="P25" s="79">
        <v>513</v>
      </c>
      <c r="Q25" s="79"/>
      <c r="R25" s="79">
        <v>1131</v>
      </c>
      <c r="S25" s="79">
        <v>578</v>
      </c>
      <c r="T25" s="79">
        <v>553</v>
      </c>
      <c r="U25" s="79"/>
      <c r="V25" s="79">
        <v>1055</v>
      </c>
      <c r="W25" s="79">
        <v>555</v>
      </c>
      <c r="X25" s="79">
        <v>500</v>
      </c>
      <c r="Y25" s="79"/>
      <c r="Z25" s="79">
        <v>1185</v>
      </c>
      <c r="AA25" s="79">
        <v>585</v>
      </c>
      <c r="AB25" s="79">
        <v>600</v>
      </c>
      <c r="AC25" s="121"/>
    </row>
    <row r="26" spans="1:29" x14ac:dyDescent="0.25">
      <c r="A26" s="26" t="s">
        <v>214</v>
      </c>
      <c r="B26" s="79">
        <f t="shared" si="2"/>
        <v>10317</v>
      </c>
      <c r="C26" s="79">
        <f t="shared" si="2"/>
        <v>5304</v>
      </c>
      <c r="D26" s="79">
        <f t="shared" si="2"/>
        <v>5013</v>
      </c>
      <c r="E26" s="79"/>
      <c r="F26" s="79">
        <v>1713</v>
      </c>
      <c r="G26" s="79">
        <v>907</v>
      </c>
      <c r="H26" s="79">
        <v>806</v>
      </c>
      <c r="I26" s="79"/>
      <c r="J26" s="79">
        <v>1585</v>
      </c>
      <c r="K26" s="79">
        <v>794</v>
      </c>
      <c r="L26" s="79">
        <v>791</v>
      </c>
      <c r="M26" s="79"/>
      <c r="N26" s="79">
        <v>1716</v>
      </c>
      <c r="O26" s="79">
        <v>883</v>
      </c>
      <c r="P26" s="79">
        <v>833</v>
      </c>
      <c r="Q26" s="79"/>
      <c r="R26" s="79">
        <v>1742</v>
      </c>
      <c r="S26" s="79">
        <v>891</v>
      </c>
      <c r="T26" s="79">
        <v>851</v>
      </c>
      <c r="U26" s="79"/>
      <c r="V26" s="79">
        <v>1698</v>
      </c>
      <c r="W26" s="79">
        <v>859</v>
      </c>
      <c r="X26" s="79">
        <v>839</v>
      </c>
      <c r="Y26" s="79"/>
      <c r="Z26" s="79">
        <v>1863</v>
      </c>
      <c r="AA26" s="79">
        <v>970</v>
      </c>
      <c r="AB26" s="79">
        <v>893</v>
      </c>
      <c r="AC26" s="121"/>
    </row>
    <row r="27" spans="1:29" x14ac:dyDescent="0.25">
      <c r="A27" s="26" t="s">
        <v>215</v>
      </c>
      <c r="B27" s="79">
        <f t="shared" si="2"/>
        <v>6096</v>
      </c>
      <c r="C27" s="79">
        <f t="shared" si="2"/>
        <v>3116</v>
      </c>
      <c r="D27" s="79">
        <f t="shared" si="2"/>
        <v>2980</v>
      </c>
      <c r="E27" s="79"/>
      <c r="F27" s="79">
        <v>982</v>
      </c>
      <c r="G27" s="79">
        <v>500</v>
      </c>
      <c r="H27" s="79">
        <v>482</v>
      </c>
      <c r="I27" s="79"/>
      <c r="J27" s="79">
        <v>954</v>
      </c>
      <c r="K27" s="79">
        <v>495</v>
      </c>
      <c r="L27" s="79">
        <v>459</v>
      </c>
      <c r="M27" s="79"/>
      <c r="N27" s="79">
        <v>984</v>
      </c>
      <c r="O27" s="79">
        <v>500</v>
      </c>
      <c r="P27" s="79">
        <v>484</v>
      </c>
      <c r="Q27" s="79"/>
      <c r="R27" s="79">
        <v>976</v>
      </c>
      <c r="S27" s="79">
        <v>514</v>
      </c>
      <c r="T27" s="79">
        <v>462</v>
      </c>
      <c r="U27" s="79"/>
      <c r="V27" s="79">
        <v>1007</v>
      </c>
      <c r="W27" s="79">
        <v>504</v>
      </c>
      <c r="X27" s="79">
        <v>503</v>
      </c>
      <c r="Y27" s="79"/>
      <c r="Z27" s="79">
        <v>1193</v>
      </c>
      <c r="AA27" s="79">
        <v>603</v>
      </c>
      <c r="AB27" s="79">
        <v>590</v>
      </c>
      <c r="AC27" s="121"/>
    </row>
    <row r="28" spans="1:29" x14ac:dyDescent="0.25">
      <c r="A28" s="26" t="s">
        <v>216</v>
      </c>
      <c r="B28" s="79">
        <f t="shared" si="2"/>
        <v>12172</v>
      </c>
      <c r="C28" s="79">
        <f t="shared" si="2"/>
        <v>6283</v>
      </c>
      <c r="D28" s="79">
        <f t="shared" si="2"/>
        <v>5889</v>
      </c>
      <c r="E28" s="79"/>
      <c r="F28" s="79">
        <v>1922</v>
      </c>
      <c r="G28" s="79">
        <v>987</v>
      </c>
      <c r="H28" s="79">
        <v>935</v>
      </c>
      <c r="I28" s="79"/>
      <c r="J28" s="79">
        <v>1950</v>
      </c>
      <c r="K28" s="79">
        <v>988</v>
      </c>
      <c r="L28" s="79">
        <v>962</v>
      </c>
      <c r="M28" s="79"/>
      <c r="N28" s="79">
        <v>2024</v>
      </c>
      <c r="O28" s="79">
        <v>1050</v>
      </c>
      <c r="P28" s="79">
        <v>974</v>
      </c>
      <c r="Q28" s="79"/>
      <c r="R28" s="79">
        <v>1958</v>
      </c>
      <c r="S28" s="79">
        <v>1033</v>
      </c>
      <c r="T28" s="79">
        <v>925</v>
      </c>
      <c r="U28" s="79"/>
      <c r="V28" s="79">
        <v>2014</v>
      </c>
      <c r="W28" s="79">
        <v>1027</v>
      </c>
      <c r="X28" s="79">
        <v>987</v>
      </c>
      <c r="Y28" s="79"/>
      <c r="Z28" s="79">
        <v>2304</v>
      </c>
      <c r="AA28" s="79">
        <v>1198</v>
      </c>
      <c r="AB28" s="79">
        <v>1106</v>
      </c>
      <c r="AC28" s="121"/>
    </row>
    <row r="29" spans="1:29" x14ac:dyDescent="0.25">
      <c r="A29" s="26" t="s">
        <v>217</v>
      </c>
      <c r="B29" s="79">
        <f t="shared" si="2"/>
        <v>12760</v>
      </c>
      <c r="C29" s="79">
        <f t="shared" si="2"/>
        <v>6533</v>
      </c>
      <c r="D29" s="79">
        <f t="shared" si="2"/>
        <v>6227</v>
      </c>
      <c r="E29" s="79"/>
      <c r="F29" s="79">
        <v>2031</v>
      </c>
      <c r="G29" s="79">
        <v>1012</v>
      </c>
      <c r="H29" s="79">
        <v>1019</v>
      </c>
      <c r="I29" s="79"/>
      <c r="J29" s="79">
        <v>1976</v>
      </c>
      <c r="K29" s="79">
        <v>1028</v>
      </c>
      <c r="L29" s="79">
        <v>948</v>
      </c>
      <c r="M29" s="79"/>
      <c r="N29" s="79">
        <v>2081</v>
      </c>
      <c r="O29" s="79">
        <v>1033</v>
      </c>
      <c r="P29" s="79">
        <v>1048</v>
      </c>
      <c r="Q29" s="79"/>
      <c r="R29" s="79">
        <v>2130</v>
      </c>
      <c r="S29" s="79">
        <v>1089</v>
      </c>
      <c r="T29" s="79">
        <v>1041</v>
      </c>
      <c r="U29" s="79"/>
      <c r="V29" s="79">
        <v>1997</v>
      </c>
      <c r="W29" s="79">
        <v>1046</v>
      </c>
      <c r="X29" s="79">
        <v>951</v>
      </c>
      <c r="Y29" s="79"/>
      <c r="Z29" s="79">
        <v>2545</v>
      </c>
      <c r="AA29" s="79">
        <v>1325</v>
      </c>
      <c r="AB29" s="79">
        <v>1220</v>
      </c>
      <c r="AC29" s="121"/>
    </row>
    <row r="30" spans="1:29" x14ac:dyDescent="0.25">
      <c r="A30" s="26" t="s">
        <v>218</v>
      </c>
      <c r="B30" s="79">
        <f t="shared" si="2"/>
        <v>7269</v>
      </c>
      <c r="C30" s="79">
        <f t="shared" si="2"/>
        <v>3732</v>
      </c>
      <c r="D30" s="79">
        <f t="shared" si="2"/>
        <v>3537</v>
      </c>
      <c r="E30" s="79"/>
      <c r="F30" s="79">
        <v>1213</v>
      </c>
      <c r="G30" s="79">
        <v>588</v>
      </c>
      <c r="H30" s="79">
        <v>625</v>
      </c>
      <c r="I30" s="79"/>
      <c r="J30" s="79">
        <v>1146</v>
      </c>
      <c r="K30" s="79">
        <v>579</v>
      </c>
      <c r="L30" s="79">
        <v>567</v>
      </c>
      <c r="M30" s="79"/>
      <c r="N30" s="79">
        <v>1221</v>
      </c>
      <c r="O30" s="79">
        <v>621</v>
      </c>
      <c r="P30" s="79">
        <v>600</v>
      </c>
      <c r="Q30" s="79"/>
      <c r="R30" s="79">
        <v>1192</v>
      </c>
      <c r="S30" s="79">
        <v>634</v>
      </c>
      <c r="T30" s="79">
        <v>558</v>
      </c>
      <c r="U30" s="79"/>
      <c r="V30" s="79">
        <v>1243</v>
      </c>
      <c r="W30" s="79">
        <v>661</v>
      </c>
      <c r="X30" s="79">
        <v>582</v>
      </c>
      <c r="Y30" s="79"/>
      <c r="Z30" s="79">
        <v>1254</v>
      </c>
      <c r="AA30" s="79">
        <v>649</v>
      </c>
      <c r="AB30" s="79">
        <v>605</v>
      </c>
      <c r="AC30" s="121"/>
    </row>
    <row r="31" spans="1:29" x14ac:dyDescent="0.25">
      <c r="A31" s="26" t="s">
        <v>219</v>
      </c>
      <c r="B31" s="79">
        <f t="shared" si="2"/>
        <v>7972</v>
      </c>
      <c r="C31" s="79">
        <f t="shared" si="2"/>
        <v>4161</v>
      </c>
      <c r="D31" s="79">
        <f t="shared" si="2"/>
        <v>3811</v>
      </c>
      <c r="E31" s="79"/>
      <c r="F31" s="79">
        <v>1299</v>
      </c>
      <c r="G31" s="79">
        <v>684</v>
      </c>
      <c r="H31" s="79">
        <v>615</v>
      </c>
      <c r="I31" s="79"/>
      <c r="J31" s="79">
        <v>1227</v>
      </c>
      <c r="K31" s="79">
        <v>651</v>
      </c>
      <c r="L31" s="79">
        <v>576</v>
      </c>
      <c r="M31" s="79"/>
      <c r="N31" s="79">
        <v>1326</v>
      </c>
      <c r="O31" s="79">
        <v>700</v>
      </c>
      <c r="P31" s="79">
        <v>626</v>
      </c>
      <c r="Q31" s="79"/>
      <c r="R31" s="79">
        <v>1326</v>
      </c>
      <c r="S31" s="79">
        <v>687</v>
      </c>
      <c r="T31" s="79">
        <v>639</v>
      </c>
      <c r="U31" s="79"/>
      <c r="V31" s="79">
        <v>1269</v>
      </c>
      <c r="W31" s="79">
        <v>651</v>
      </c>
      <c r="X31" s="79">
        <v>618</v>
      </c>
      <c r="Y31" s="79"/>
      <c r="Z31" s="79">
        <v>1525</v>
      </c>
      <c r="AA31" s="79">
        <v>788</v>
      </c>
      <c r="AB31" s="79">
        <v>737</v>
      </c>
      <c r="AC31" s="121"/>
    </row>
    <row r="32" spans="1:29" x14ac:dyDescent="0.25">
      <c r="A32" s="26" t="s">
        <v>220</v>
      </c>
      <c r="B32" s="79">
        <f t="shared" si="2"/>
        <v>2980</v>
      </c>
      <c r="C32" s="79">
        <f t="shared" si="2"/>
        <v>1587</v>
      </c>
      <c r="D32" s="79">
        <f t="shared" si="2"/>
        <v>1393</v>
      </c>
      <c r="E32" s="79"/>
      <c r="F32" s="79">
        <v>490</v>
      </c>
      <c r="G32" s="79">
        <v>264</v>
      </c>
      <c r="H32" s="79">
        <v>226</v>
      </c>
      <c r="I32" s="79"/>
      <c r="J32" s="79">
        <v>460</v>
      </c>
      <c r="K32" s="79">
        <v>244</v>
      </c>
      <c r="L32" s="79">
        <v>216</v>
      </c>
      <c r="M32" s="79"/>
      <c r="N32" s="79">
        <v>524</v>
      </c>
      <c r="O32" s="79">
        <v>283</v>
      </c>
      <c r="P32" s="79">
        <v>241</v>
      </c>
      <c r="Q32" s="79"/>
      <c r="R32" s="79">
        <v>487</v>
      </c>
      <c r="S32" s="79">
        <v>262</v>
      </c>
      <c r="T32" s="79">
        <v>225</v>
      </c>
      <c r="U32" s="79"/>
      <c r="V32" s="79">
        <v>470</v>
      </c>
      <c r="W32" s="79">
        <v>235</v>
      </c>
      <c r="X32" s="79">
        <v>235</v>
      </c>
      <c r="Y32" s="79"/>
      <c r="Z32" s="79">
        <v>549</v>
      </c>
      <c r="AA32" s="79">
        <v>299</v>
      </c>
      <c r="AB32" s="79">
        <v>250</v>
      </c>
      <c r="AC32" s="121"/>
    </row>
    <row r="33" spans="1:29" x14ac:dyDescent="0.25">
      <c r="A33" s="26" t="s">
        <v>221</v>
      </c>
      <c r="B33" s="79">
        <f t="shared" si="2"/>
        <v>23452</v>
      </c>
      <c r="C33" s="79">
        <f t="shared" si="2"/>
        <v>11955</v>
      </c>
      <c r="D33" s="79">
        <f t="shared" si="2"/>
        <v>11497</v>
      </c>
      <c r="E33" s="79"/>
      <c r="F33" s="79">
        <v>3638</v>
      </c>
      <c r="G33" s="79">
        <v>1847</v>
      </c>
      <c r="H33" s="79">
        <v>1791</v>
      </c>
      <c r="I33" s="79"/>
      <c r="J33" s="79">
        <v>3610</v>
      </c>
      <c r="K33" s="79">
        <v>1823</v>
      </c>
      <c r="L33" s="79">
        <v>1787</v>
      </c>
      <c r="M33" s="79"/>
      <c r="N33" s="79">
        <v>3935</v>
      </c>
      <c r="O33" s="79">
        <v>1989</v>
      </c>
      <c r="P33" s="79">
        <v>1946</v>
      </c>
      <c r="Q33" s="79"/>
      <c r="R33" s="79">
        <v>3909</v>
      </c>
      <c r="S33" s="79">
        <v>2012</v>
      </c>
      <c r="T33" s="79">
        <v>1897</v>
      </c>
      <c r="U33" s="79"/>
      <c r="V33" s="79">
        <v>3883</v>
      </c>
      <c r="W33" s="79">
        <v>2007</v>
      </c>
      <c r="X33" s="79">
        <v>1876</v>
      </c>
      <c r="Y33" s="79"/>
      <c r="Z33" s="79">
        <v>4477</v>
      </c>
      <c r="AA33" s="79">
        <v>2277</v>
      </c>
      <c r="AB33" s="79">
        <v>2200</v>
      </c>
      <c r="AC33" s="121"/>
    </row>
    <row r="34" spans="1:29" x14ac:dyDescent="0.25">
      <c r="A34" s="26" t="s">
        <v>222</v>
      </c>
      <c r="B34" s="79">
        <f t="shared" si="2"/>
        <v>18509</v>
      </c>
      <c r="C34" s="79">
        <f t="shared" si="2"/>
        <v>9325</v>
      </c>
      <c r="D34" s="79">
        <f t="shared" si="2"/>
        <v>9184</v>
      </c>
      <c r="E34" s="79"/>
      <c r="F34" s="79">
        <v>2935</v>
      </c>
      <c r="G34" s="79">
        <v>1502</v>
      </c>
      <c r="H34" s="79">
        <v>1433</v>
      </c>
      <c r="I34" s="79"/>
      <c r="J34" s="79">
        <v>2951</v>
      </c>
      <c r="K34" s="79">
        <v>1463</v>
      </c>
      <c r="L34" s="79">
        <v>1488</v>
      </c>
      <c r="M34" s="79"/>
      <c r="N34" s="79">
        <v>3093</v>
      </c>
      <c r="O34" s="79">
        <v>1569</v>
      </c>
      <c r="P34" s="79">
        <v>1524</v>
      </c>
      <c r="Q34" s="79"/>
      <c r="R34" s="79">
        <v>3155</v>
      </c>
      <c r="S34" s="79">
        <v>1585</v>
      </c>
      <c r="T34" s="79">
        <v>1570</v>
      </c>
      <c r="U34" s="79"/>
      <c r="V34" s="79">
        <v>2942</v>
      </c>
      <c r="W34" s="79">
        <v>1458</v>
      </c>
      <c r="X34" s="79">
        <v>1484</v>
      </c>
      <c r="Y34" s="79"/>
      <c r="Z34" s="79">
        <v>3433</v>
      </c>
      <c r="AA34" s="79">
        <v>1748</v>
      </c>
      <c r="AB34" s="79">
        <v>1685</v>
      </c>
    </row>
    <row r="35" spans="1:29" ht="15.75" thickBot="1" x14ac:dyDescent="0.3">
      <c r="A35" s="27" t="s">
        <v>223</v>
      </c>
      <c r="B35" s="141">
        <f t="shared" si="2"/>
        <v>3529</v>
      </c>
      <c r="C35" s="141">
        <f t="shared" si="2"/>
        <v>1812</v>
      </c>
      <c r="D35" s="141">
        <f t="shared" si="2"/>
        <v>1717</v>
      </c>
      <c r="E35" s="141"/>
      <c r="F35" s="141">
        <v>586</v>
      </c>
      <c r="G35" s="141">
        <v>315</v>
      </c>
      <c r="H35" s="141">
        <v>271</v>
      </c>
      <c r="I35" s="141"/>
      <c r="J35" s="141">
        <v>584</v>
      </c>
      <c r="K35" s="141">
        <v>300</v>
      </c>
      <c r="L35" s="141">
        <v>284</v>
      </c>
      <c r="M35" s="141"/>
      <c r="N35" s="141">
        <v>638</v>
      </c>
      <c r="O35" s="141">
        <v>318</v>
      </c>
      <c r="P35" s="141">
        <v>320</v>
      </c>
      <c r="Q35" s="141"/>
      <c r="R35" s="141">
        <v>539</v>
      </c>
      <c r="S35" s="141">
        <v>258</v>
      </c>
      <c r="T35" s="141">
        <v>281</v>
      </c>
      <c r="U35" s="141"/>
      <c r="V35" s="141">
        <v>554</v>
      </c>
      <c r="W35" s="141">
        <v>291</v>
      </c>
      <c r="X35" s="141">
        <v>263</v>
      </c>
      <c r="Y35" s="141"/>
      <c r="Z35" s="141">
        <v>628</v>
      </c>
      <c r="AA35" s="141">
        <v>330</v>
      </c>
      <c r="AB35" s="141">
        <v>298</v>
      </c>
      <c r="AC35" s="121"/>
    </row>
    <row r="36" spans="1:29" x14ac:dyDescent="0.25">
      <c r="A36" s="218" t="s">
        <v>122</v>
      </c>
      <c r="B36" s="218"/>
      <c r="C36" s="218"/>
      <c r="D36" s="218"/>
      <c r="E36" s="218"/>
      <c r="F36" s="218"/>
      <c r="G36" s="218"/>
      <c r="AC36" s="121"/>
    </row>
    <row r="37" spans="1:29" x14ac:dyDescent="0.25">
      <c r="AC37" s="121"/>
    </row>
    <row r="38" spans="1:29" x14ac:dyDescent="0.25">
      <c r="AC38" s="121"/>
    </row>
    <row r="39" spans="1:29" x14ac:dyDescent="0.25">
      <c r="AC39" s="121"/>
    </row>
    <row r="40" spans="1:29" x14ac:dyDescent="0.25">
      <c r="AC40" s="121"/>
    </row>
    <row r="41" spans="1:29" x14ac:dyDescent="0.25">
      <c r="AC41" s="120"/>
    </row>
    <row r="42" spans="1:29" x14ac:dyDescent="0.25">
      <c r="AC42" s="121"/>
    </row>
    <row r="43" spans="1:29" x14ac:dyDescent="0.25">
      <c r="AC43" s="121"/>
    </row>
    <row r="44" spans="1:29" x14ac:dyDescent="0.25">
      <c r="AC44" s="121"/>
    </row>
  </sheetData>
  <mergeCells count="14">
    <mergeCell ref="R6:T6"/>
    <mergeCell ref="V6:X6"/>
    <mergeCell ref="Z6:AB6"/>
    <mergeCell ref="A36:G36"/>
    <mergeCell ref="A6:A7"/>
    <mergeCell ref="B6:D6"/>
    <mergeCell ref="F6:H6"/>
    <mergeCell ref="J6:L6"/>
    <mergeCell ref="N6:P6"/>
    <mergeCell ref="A1:AB1"/>
    <mergeCell ref="A2:AB2"/>
    <mergeCell ref="A3:AB3"/>
    <mergeCell ref="A4:AB4"/>
    <mergeCell ref="A5:AB5"/>
  </mergeCells>
  <hyperlinks>
    <hyperlink ref="AC2" location="Contenido!A1" display="Contenido" xr:uid="{C2FCB8BA-48CA-40EB-ADE7-8E64CE201179}"/>
  </hyperlinks>
  <pageMargins left="0.7" right="0.7" top="0.75" bottom="0.75" header="0.3" footer="0.3"/>
  <pageSetup scale="61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90EB0-2BA0-4620-BB7D-848B8C443FDB}">
  <sheetPr>
    <tabColor rgb="FFF2DAB1"/>
    <pageSetUpPr fitToPage="1"/>
  </sheetPr>
  <dimension ref="A1:AC44"/>
  <sheetViews>
    <sheetView showGridLines="0" topLeftCell="C1" workbookViewId="0">
      <selection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5703125" customWidth="1"/>
    <col min="6" max="8" width="8.28515625" customWidth="1"/>
    <col min="9" max="9" width="1.140625" customWidth="1"/>
    <col min="10" max="12" width="8.28515625" customWidth="1"/>
    <col min="13" max="13" width="1.5703125" customWidth="1"/>
    <col min="14" max="16" width="8.28515625" customWidth="1"/>
    <col min="17" max="17" width="1.140625" customWidth="1"/>
    <col min="18" max="20" width="8.28515625" customWidth="1"/>
    <col min="21" max="21" width="1.5703125" customWidth="1"/>
    <col min="22" max="24" width="8.28515625" customWidth="1"/>
    <col min="25" max="25" width="1.42578125" customWidth="1"/>
    <col min="26" max="28" width="8.28515625" customWidth="1"/>
    <col min="29" max="29" width="14" style="119" customWidth="1"/>
  </cols>
  <sheetData>
    <row r="1" spans="1:29" x14ac:dyDescent="0.25">
      <c r="A1" s="223" t="s">
        <v>231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</row>
    <row r="2" spans="1:29" x14ac:dyDescent="0.25">
      <c r="A2" s="224" t="s">
        <v>225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114" t="s">
        <v>0</v>
      </c>
    </row>
    <row r="3" spans="1:29" x14ac:dyDescent="0.25">
      <c r="A3" s="223" t="s">
        <v>195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</row>
    <row r="4" spans="1:29" x14ac:dyDescent="0.25">
      <c r="A4" s="224" t="s">
        <v>230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</row>
    <row r="5" spans="1:29" x14ac:dyDescent="0.25">
      <c r="A5" s="224" t="s">
        <v>182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120"/>
    </row>
    <row r="6" spans="1:29" x14ac:dyDescent="0.25">
      <c r="A6" s="228" t="s">
        <v>196</v>
      </c>
      <c r="B6" s="226" t="s">
        <v>130</v>
      </c>
      <c r="C6" s="226"/>
      <c r="D6" s="226"/>
      <c r="E6" s="82"/>
      <c r="F6" s="226" t="s">
        <v>132</v>
      </c>
      <c r="G6" s="226"/>
      <c r="H6" s="226"/>
      <c r="I6" s="82"/>
      <c r="J6" s="226" t="s">
        <v>133</v>
      </c>
      <c r="K6" s="226"/>
      <c r="L6" s="226"/>
      <c r="M6" s="82"/>
      <c r="N6" s="226" t="s">
        <v>134</v>
      </c>
      <c r="O6" s="226"/>
      <c r="P6" s="226"/>
      <c r="Q6" s="82"/>
      <c r="R6" s="226" t="s">
        <v>136</v>
      </c>
      <c r="S6" s="226"/>
      <c r="T6" s="226"/>
      <c r="U6" s="82"/>
      <c r="V6" s="226" t="s">
        <v>137</v>
      </c>
      <c r="W6" s="226"/>
      <c r="X6" s="226"/>
      <c r="Y6" s="82"/>
      <c r="Z6" s="226" t="s">
        <v>138</v>
      </c>
      <c r="AA6" s="226"/>
      <c r="AB6" s="226"/>
    </row>
    <row r="7" spans="1:29" x14ac:dyDescent="0.25">
      <c r="A7" s="228"/>
      <c r="B7" s="83" t="s">
        <v>130</v>
      </c>
      <c r="C7" s="83" t="s">
        <v>184</v>
      </c>
      <c r="D7" s="83" t="s">
        <v>185</v>
      </c>
      <c r="E7" s="82"/>
      <c r="F7" s="83" t="s">
        <v>130</v>
      </c>
      <c r="G7" s="83" t="s">
        <v>184</v>
      </c>
      <c r="H7" s="83" t="s">
        <v>185</v>
      </c>
      <c r="I7" s="82"/>
      <c r="J7" s="83" t="s">
        <v>130</v>
      </c>
      <c r="K7" s="83" t="s">
        <v>184</v>
      </c>
      <c r="L7" s="83" t="s">
        <v>185</v>
      </c>
      <c r="M7" s="82"/>
      <c r="N7" s="83" t="s">
        <v>130</v>
      </c>
      <c r="O7" s="83" t="s">
        <v>184</v>
      </c>
      <c r="P7" s="83" t="s">
        <v>185</v>
      </c>
      <c r="Q7" s="82"/>
      <c r="R7" s="83" t="s">
        <v>130</v>
      </c>
      <c r="S7" s="83" t="s">
        <v>184</v>
      </c>
      <c r="T7" s="83" t="s">
        <v>185</v>
      </c>
      <c r="U7" s="82"/>
      <c r="V7" s="83" t="s">
        <v>130</v>
      </c>
      <c r="W7" s="83" t="s">
        <v>184</v>
      </c>
      <c r="X7" s="83" t="s">
        <v>185</v>
      </c>
      <c r="Y7" s="82"/>
      <c r="Z7" s="83" t="s">
        <v>130</v>
      </c>
      <c r="AA7" s="83" t="s">
        <v>184</v>
      </c>
      <c r="AB7" s="83" t="s">
        <v>185</v>
      </c>
      <c r="AC7" s="120"/>
    </row>
    <row r="8" spans="1:29" s="2" customFormat="1" x14ac:dyDescent="0.25">
      <c r="A8" s="25" t="s">
        <v>130</v>
      </c>
      <c r="B8" s="80">
        <v>94.818373635715048</v>
      </c>
      <c r="C8" s="80">
        <v>94.295510300594103</v>
      </c>
      <c r="D8" s="80">
        <v>95.370428161278241</v>
      </c>
      <c r="E8" s="80"/>
      <c r="F8" s="80">
        <v>89.108180531719512</v>
      </c>
      <c r="G8" s="80">
        <v>88.187171825592529</v>
      </c>
      <c r="H8" s="80">
        <v>90.101705523392269</v>
      </c>
      <c r="I8" s="80"/>
      <c r="J8" s="80">
        <v>93.950080954136666</v>
      </c>
      <c r="K8" s="80">
        <v>93.313907948742042</v>
      </c>
      <c r="L8" s="80">
        <v>94.616596638655466</v>
      </c>
      <c r="M8" s="80"/>
      <c r="N8" s="80">
        <v>95.20666951167469</v>
      </c>
      <c r="O8" s="80">
        <v>94.669079474324363</v>
      </c>
      <c r="P8" s="80">
        <v>95.774692035231794</v>
      </c>
      <c r="Q8" s="80"/>
      <c r="R8" s="80">
        <v>95.481941568898094</v>
      </c>
      <c r="S8" s="80">
        <v>95.000449599856125</v>
      </c>
      <c r="T8" s="80">
        <v>95.986433013001687</v>
      </c>
      <c r="U8" s="80"/>
      <c r="V8" s="80">
        <v>96.14287977189926</v>
      </c>
      <c r="W8" s="80">
        <v>95.834361885954095</v>
      </c>
      <c r="X8" s="80">
        <v>96.468328884838229</v>
      </c>
      <c r="Y8" s="80"/>
      <c r="Z8" s="80">
        <v>98.695316378882325</v>
      </c>
      <c r="AA8" s="80">
        <v>98.494478858066259</v>
      </c>
      <c r="AB8" s="80">
        <v>98.906099836056299</v>
      </c>
      <c r="AC8" s="120"/>
    </row>
    <row r="9" spans="1:29" x14ac:dyDescent="0.25">
      <c r="A9" s="26" t="s">
        <v>197</v>
      </c>
      <c r="B9" s="81">
        <v>93.386914833615336</v>
      </c>
      <c r="C9" s="81">
        <v>92.795362532204635</v>
      </c>
      <c r="D9" s="81">
        <v>94.004611837048429</v>
      </c>
      <c r="E9" s="81"/>
      <c r="F9" s="81">
        <v>87.621497998856483</v>
      </c>
      <c r="G9" s="81">
        <v>86.262513904338149</v>
      </c>
      <c r="H9" s="81">
        <v>89.058823529411768</v>
      </c>
      <c r="I9" s="81"/>
      <c r="J9" s="81">
        <v>92.942227516378793</v>
      </c>
      <c r="K9" s="81">
        <v>92.061611374407576</v>
      </c>
      <c r="L9" s="81">
        <v>93.832335329341319</v>
      </c>
      <c r="M9" s="81"/>
      <c r="N9" s="81">
        <v>93.489801620564407</v>
      </c>
      <c r="O9" s="81">
        <v>92.738921516284037</v>
      </c>
      <c r="P9" s="81">
        <v>94.314185228604913</v>
      </c>
      <c r="Q9" s="81"/>
      <c r="R9" s="81">
        <v>94.941744813867572</v>
      </c>
      <c r="S9" s="81">
        <v>94.965675057208244</v>
      </c>
      <c r="T9" s="81">
        <v>94.918125352907964</v>
      </c>
      <c r="U9" s="81"/>
      <c r="V9" s="81">
        <v>93.250289687137894</v>
      </c>
      <c r="W9" s="81">
        <v>92.960088691796003</v>
      </c>
      <c r="X9" s="81">
        <v>93.567961165048544</v>
      </c>
      <c r="Y9" s="81"/>
      <c r="Z9" s="81">
        <v>97.596899224806194</v>
      </c>
      <c r="AA9" s="81">
        <v>97.393970362800204</v>
      </c>
      <c r="AB9" s="81">
        <v>97.8044955567172</v>
      </c>
      <c r="AC9" s="120"/>
    </row>
    <row r="10" spans="1:29" x14ac:dyDescent="0.25">
      <c r="A10" s="26" t="s">
        <v>198</v>
      </c>
      <c r="B10" s="81">
        <v>95.301783264746234</v>
      </c>
      <c r="C10" s="81">
        <v>94.828931238158916</v>
      </c>
      <c r="D10" s="81">
        <v>95.799601079432122</v>
      </c>
      <c r="E10" s="81"/>
      <c r="F10" s="81">
        <v>90.199637023593468</v>
      </c>
      <c r="G10" s="81">
        <v>90.324858757062145</v>
      </c>
      <c r="H10" s="81">
        <v>90.067214339058992</v>
      </c>
      <c r="I10" s="81"/>
      <c r="J10" s="81">
        <v>94.224235560588895</v>
      </c>
      <c r="K10" s="81">
        <v>93.786127167630056</v>
      </c>
      <c r="L10" s="81">
        <v>94.703557312252968</v>
      </c>
      <c r="M10" s="81"/>
      <c r="N10" s="81">
        <v>95.018893850910331</v>
      </c>
      <c r="O10" s="81">
        <v>94.324853228962809</v>
      </c>
      <c r="P10" s="81">
        <v>95.791001451378804</v>
      </c>
      <c r="Q10" s="81"/>
      <c r="R10" s="81">
        <v>96.608462055070518</v>
      </c>
      <c r="S10" s="81">
        <v>95.89308996088657</v>
      </c>
      <c r="T10" s="81">
        <v>97.368421052631575</v>
      </c>
      <c r="U10" s="81"/>
      <c r="V10" s="81">
        <v>95.354699315808418</v>
      </c>
      <c r="W10" s="81">
        <v>94.658119658119659</v>
      </c>
      <c r="X10" s="81">
        <v>96.067006554989078</v>
      </c>
      <c r="Y10" s="81"/>
      <c r="Z10" s="81">
        <v>99.299474605954458</v>
      </c>
      <c r="AA10" s="81">
        <v>99.059929494712108</v>
      </c>
      <c r="AB10" s="81">
        <v>99.535962877030158</v>
      </c>
    </row>
    <row r="11" spans="1:29" x14ac:dyDescent="0.25">
      <c r="A11" s="26" t="s">
        <v>199</v>
      </c>
      <c r="B11" s="81">
        <v>91.870183436448499</v>
      </c>
      <c r="C11" s="81">
        <v>91.566137566137556</v>
      </c>
      <c r="D11" s="81">
        <v>92.190285204991085</v>
      </c>
      <c r="E11" s="81"/>
      <c r="F11" s="81">
        <v>85.630769230769232</v>
      </c>
      <c r="G11" s="81">
        <v>84.412470023980816</v>
      </c>
      <c r="H11" s="81">
        <v>86.915297092288242</v>
      </c>
      <c r="I11" s="81"/>
      <c r="J11" s="81">
        <v>90.065995137200417</v>
      </c>
      <c r="K11" s="81">
        <v>90.006891798759483</v>
      </c>
      <c r="L11" s="81">
        <v>90.12605042016807</v>
      </c>
      <c r="M11" s="81"/>
      <c r="N11" s="81">
        <v>94.007989347536608</v>
      </c>
      <c r="O11" s="81">
        <v>94.01315789473685</v>
      </c>
      <c r="P11" s="81">
        <v>94.002695417789766</v>
      </c>
      <c r="Q11" s="81"/>
      <c r="R11" s="81">
        <v>89.478891820580472</v>
      </c>
      <c r="S11" s="81">
        <v>89.460317460317469</v>
      </c>
      <c r="T11" s="81">
        <v>89.498970487302671</v>
      </c>
      <c r="U11" s="81"/>
      <c r="V11" s="81">
        <v>94.050802139037444</v>
      </c>
      <c r="W11" s="81">
        <v>93.815789473684205</v>
      </c>
      <c r="X11" s="81">
        <v>94.293478260869563</v>
      </c>
      <c r="Y11" s="81"/>
      <c r="Z11" s="81">
        <v>97.919853166105838</v>
      </c>
      <c r="AA11" s="81">
        <v>97.610722610722604</v>
      </c>
      <c r="AB11" s="81">
        <v>98.261429491307155</v>
      </c>
    </row>
    <row r="12" spans="1:29" x14ac:dyDescent="0.25">
      <c r="A12" s="26" t="s">
        <v>200</v>
      </c>
      <c r="B12" s="81">
        <v>94.61494176520084</v>
      </c>
      <c r="C12" s="81">
        <v>94.448311869126343</v>
      </c>
      <c r="D12" s="81">
        <v>94.78762737848318</v>
      </c>
      <c r="E12" s="81"/>
      <c r="F12" s="81">
        <v>87.698519515477784</v>
      </c>
      <c r="G12" s="81">
        <v>87.402799377916011</v>
      </c>
      <c r="H12" s="81">
        <v>88.017917133258678</v>
      </c>
      <c r="I12" s="81"/>
      <c r="J12" s="81">
        <v>94.144661308840412</v>
      </c>
      <c r="K12" s="81">
        <v>93.311221669430623</v>
      </c>
      <c r="L12" s="81">
        <v>95.044776119402982</v>
      </c>
      <c r="M12" s="81"/>
      <c r="N12" s="81">
        <v>95.902547065337757</v>
      </c>
      <c r="O12" s="81">
        <v>96.344206974128227</v>
      </c>
      <c r="P12" s="81">
        <v>95.474372955288985</v>
      </c>
      <c r="Q12" s="81"/>
      <c r="R12" s="81">
        <v>93.725178713264498</v>
      </c>
      <c r="S12" s="81">
        <v>93.162839248434238</v>
      </c>
      <c r="T12" s="81">
        <v>94.30413756045138</v>
      </c>
      <c r="U12" s="81"/>
      <c r="V12" s="81">
        <v>96.7679019225411</v>
      </c>
      <c r="W12" s="81">
        <v>97.189432265317606</v>
      </c>
      <c r="X12" s="81">
        <v>96.353591160221001</v>
      </c>
      <c r="Y12" s="81"/>
      <c r="Z12" s="81">
        <v>98.773841961852867</v>
      </c>
      <c r="AA12" s="81">
        <v>98.772468215694872</v>
      </c>
      <c r="AB12" s="81">
        <v>98.775317946302394</v>
      </c>
    </row>
    <row r="13" spans="1:29" x14ac:dyDescent="0.25">
      <c r="A13" s="26" t="s">
        <v>201</v>
      </c>
      <c r="B13" s="81">
        <v>97.774986542257309</v>
      </c>
      <c r="C13" s="81">
        <v>97.446659671213709</v>
      </c>
      <c r="D13" s="81">
        <v>98.120854826823873</v>
      </c>
      <c r="E13" s="81"/>
      <c r="F13" s="81">
        <v>95.439377085650719</v>
      </c>
      <c r="G13" s="81">
        <v>95.121951219512198</v>
      </c>
      <c r="H13" s="81">
        <v>95.758928571428569</v>
      </c>
      <c r="I13" s="81"/>
      <c r="J13" s="81">
        <v>97.968397291196382</v>
      </c>
      <c r="K13" s="81">
        <v>96.575342465753423</v>
      </c>
      <c r="L13" s="81">
        <v>99.330357142857139</v>
      </c>
      <c r="M13" s="81"/>
      <c r="N13" s="81">
        <v>97.982062780269061</v>
      </c>
      <c r="O13" s="81">
        <v>97.274633123689725</v>
      </c>
      <c r="P13" s="81">
        <v>98.795180722891558</v>
      </c>
      <c r="Q13" s="81"/>
      <c r="R13" s="81">
        <v>97.374179431072207</v>
      </c>
      <c r="S13" s="81">
        <v>97.41379310344827</v>
      </c>
      <c r="T13" s="81">
        <v>97.333333333333343</v>
      </c>
      <c r="U13" s="81"/>
      <c r="V13" s="81">
        <v>98.516949152542381</v>
      </c>
      <c r="W13" s="81">
        <v>98.559670781893004</v>
      </c>
      <c r="X13" s="81">
        <v>98.471615720524014</v>
      </c>
      <c r="Y13" s="81"/>
      <c r="Z13" s="81">
        <v>99.132947976878611</v>
      </c>
      <c r="AA13" s="81">
        <v>99.263351749539595</v>
      </c>
      <c r="AB13" s="81">
        <v>98.98989898989899</v>
      </c>
      <c r="AC13" s="121"/>
    </row>
    <row r="14" spans="1:29" x14ac:dyDescent="0.25">
      <c r="A14" s="26" t="s">
        <v>202</v>
      </c>
      <c r="B14" s="81">
        <v>97.912905322452517</v>
      </c>
      <c r="C14" s="81">
        <v>97.842747658245813</v>
      </c>
      <c r="D14" s="81">
        <v>97.985590354359658</v>
      </c>
      <c r="E14" s="81"/>
      <c r="F14" s="81">
        <v>94.682230869001287</v>
      </c>
      <c r="G14" s="81">
        <v>94.650205761316869</v>
      </c>
      <c r="H14" s="81">
        <v>94.717668488160285</v>
      </c>
      <c r="I14" s="81"/>
      <c r="J14" s="81">
        <v>97.86071916249432</v>
      </c>
      <c r="K14" s="81">
        <v>97.816196542311189</v>
      </c>
      <c r="L14" s="81">
        <v>97.905282331511842</v>
      </c>
      <c r="M14" s="81"/>
      <c r="N14" s="81">
        <v>98.275862068965509</v>
      </c>
      <c r="O14" s="81">
        <v>98.366294067067926</v>
      </c>
      <c r="P14" s="81">
        <v>98.184961106309416</v>
      </c>
      <c r="Q14" s="81"/>
      <c r="R14" s="81">
        <v>98.723404255319153</v>
      </c>
      <c r="S14" s="81">
        <v>98.542024013722127</v>
      </c>
      <c r="T14" s="81">
        <v>98.902027027027032</v>
      </c>
      <c r="U14" s="81"/>
      <c r="V14" s="81">
        <v>98.452157598499056</v>
      </c>
      <c r="W14" s="81">
        <v>98.345588235294116</v>
      </c>
      <c r="X14" s="81">
        <v>98.563218390804593</v>
      </c>
      <c r="Y14" s="81"/>
      <c r="Z14" s="81">
        <v>99.368836291913212</v>
      </c>
      <c r="AA14" s="81">
        <v>99.315589353612168</v>
      </c>
      <c r="AB14" s="81">
        <v>99.426229508196712</v>
      </c>
      <c r="AC14" s="120"/>
    </row>
    <row r="15" spans="1:29" x14ac:dyDescent="0.25">
      <c r="A15" s="26" t="s">
        <v>203</v>
      </c>
      <c r="B15" s="81">
        <v>96.709376820034947</v>
      </c>
      <c r="C15" s="81">
        <v>96.232876712328761</v>
      </c>
      <c r="D15" s="81">
        <v>97.205707491082052</v>
      </c>
      <c r="E15" s="81"/>
      <c r="F15" s="81">
        <v>90.476190476190482</v>
      </c>
      <c r="G15" s="81">
        <v>90.163934426229503</v>
      </c>
      <c r="H15" s="81">
        <v>90.812720848056543</v>
      </c>
      <c r="I15" s="81"/>
      <c r="J15" s="81">
        <v>95.204262877442275</v>
      </c>
      <c r="K15" s="81">
        <v>93.602693602693591</v>
      </c>
      <c r="L15" s="81">
        <v>96.992481203007515</v>
      </c>
      <c r="M15" s="81"/>
      <c r="N15" s="81">
        <v>97.297297297297305</v>
      </c>
      <c r="O15" s="81">
        <v>96.641791044776113</v>
      </c>
      <c r="P15" s="81">
        <v>97.909407665505228</v>
      </c>
      <c r="Q15" s="81"/>
      <c r="R15" s="81">
        <v>98.499061913696067</v>
      </c>
      <c r="S15" s="81">
        <v>98.56630824372759</v>
      </c>
      <c r="T15" s="81">
        <v>98.425196850393704</v>
      </c>
      <c r="U15" s="81"/>
      <c r="V15" s="81">
        <v>99.280575539568346</v>
      </c>
      <c r="W15" s="81">
        <v>99.280575539568346</v>
      </c>
      <c r="X15" s="81">
        <v>99.280575539568346</v>
      </c>
      <c r="Y15" s="81"/>
      <c r="Z15" s="81">
        <v>99.53051643192488</v>
      </c>
      <c r="AA15" s="81">
        <v>99.384615384615387</v>
      </c>
      <c r="AB15" s="81">
        <v>99.681528662420376</v>
      </c>
      <c r="AC15" s="121"/>
    </row>
    <row r="16" spans="1:29" x14ac:dyDescent="0.25">
      <c r="A16" s="26" t="s">
        <v>204</v>
      </c>
      <c r="B16" s="81">
        <v>94.296174160914404</v>
      </c>
      <c r="C16" s="81">
        <v>93.810666375831602</v>
      </c>
      <c r="D16" s="81">
        <v>94.806534823731724</v>
      </c>
      <c r="E16" s="81"/>
      <c r="F16" s="81">
        <v>87.4283843509576</v>
      </c>
      <c r="G16" s="81">
        <v>86.300940438871478</v>
      </c>
      <c r="H16" s="81">
        <v>88.660500171291531</v>
      </c>
      <c r="I16" s="81"/>
      <c r="J16" s="81">
        <v>93.286035646305592</v>
      </c>
      <c r="K16" s="81">
        <v>92.754613807245391</v>
      </c>
      <c r="L16" s="81">
        <v>93.831055029793191</v>
      </c>
      <c r="M16" s="81"/>
      <c r="N16" s="81">
        <v>94.892609504481655</v>
      </c>
      <c r="O16" s="81">
        <v>94.493320299771909</v>
      </c>
      <c r="P16" s="81">
        <v>95.323488045007025</v>
      </c>
      <c r="Q16" s="81"/>
      <c r="R16" s="81">
        <v>95.524899057873498</v>
      </c>
      <c r="S16" s="81">
        <v>95.038295038295047</v>
      </c>
      <c r="T16" s="81">
        <v>96.021761305678339</v>
      </c>
      <c r="U16" s="81"/>
      <c r="V16" s="81">
        <v>95.348837209302332</v>
      </c>
      <c r="W16" s="81">
        <v>94.977485278836156</v>
      </c>
      <c r="X16" s="81">
        <v>95.739257101238167</v>
      </c>
      <c r="Y16" s="81"/>
      <c r="Z16" s="81">
        <v>99.141295862607336</v>
      </c>
      <c r="AA16" s="81">
        <v>99.295127183573399</v>
      </c>
      <c r="AB16" s="81">
        <v>98.981540420114584</v>
      </c>
      <c r="AC16" s="121"/>
    </row>
    <row r="17" spans="1:29" x14ac:dyDescent="0.25">
      <c r="A17" s="26" t="s">
        <v>205</v>
      </c>
      <c r="B17" s="81">
        <v>96.389806512505899</v>
      </c>
      <c r="C17" s="81">
        <v>95.822726220782229</v>
      </c>
      <c r="D17" s="81">
        <v>96.979542719614926</v>
      </c>
      <c r="E17" s="81"/>
      <c r="F17" s="81">
        <v>90.545203588681844</v>
      </c>
      <c r="G17" s="81">
        <v>90.13513513513513</v>
      </c>
      <c r="H17" s="81">
        <v>90.973201692524682</v>
      </c>
      <c r="I17" s="81"/>
      <c r="J17" s="81">
        <v>95.768374164810695</v>
      </c>
      <c r="K17" s="81">
        <v>94.996374184191438</v>
      </c>
      <c r="L17" s="81">
        <v>96.577946768060841</v>
      </c>
      <c r="M17" s="81"/>
      <c r="N17" s="81">
        <v>96.821428571428569</v>
      </c>
      <c r="O17" s="81">
        <v>96.011396011396016</v>
      </c>
      <c r="P17" s="81">
        <v>97.636103151862457</v>
      </c>
      <c r="Q17" s="81"/>
      <c r="R17" s="81">
        <v>97.942238267148014</v>
      </c>
      <c r="S17" s="81">
        <v>97.381457891012033</v>
      </c>
      <c r="T17" s="81">
        <v>98.526160648489309</v>
      </c>
      <c r="U17" s="81"/>
      <c r="V17" s="81">
        <v>97.915115413253901</v>
      </c>
      <c r="W17" s="81">
        <v>97.455830388692576</v>
      </c>
      <c r="X17" s="81">
        <v>98.426435877261994</v>
      </c>
      <c r="Y17" s="81"/>
      <c r="Z17" s="81">
        <v>99.291237113402062</v>
      </c>
      <c r="AA17" s="81">
        <v>98.903932946486137</v>
      </c>
      <c r="AB17" s="81">
        <v>99.678042498390212</v>
      </c>
      <c r="AC17" s="121"/>
    </row>
    <row r="18" spans="1:29" x14ac:dyDescent="0.25">
      <c r="A18" s="26" t="s">
        <v>206</v>
      </c>
      <c r="B18" s="81">
        <v>92.831364206207496</v>
      </c>
      <c r="C18" s="81">
        <v>92.039691289966925</v>
      </c>
      <c r="D18" s="81">
        <v>93.678251297373805</v>
      </c>
      <c r="E18" s="81"/>
      <c r="F18" s="81">
        <v>86.118799233553332</v>
      </c>
      <c r="G18" s="81">
        <v>84.683595324465941</v>
      </c>
      <c r="H18" s="81">
        <v>87.725631768953065</v>
      </c>
      <c r="I18" s="81"/>
      <c r="J18" s="81">
        <v>91.419694072657748</v>
      </c>
      <c r="K18" s="81">
        <v>91.213389121338921</v>
      </c>
      <c r="L18" s="81">
        <v>91.637973438268574</v>
      </c>
      <c r="M18" s="81"/>
      <c r="N18" s="81">
        <v>93.380506733622454</v>
      </c>
      <c r="O18" s="81">
        <v>92.344918609766822</v>
      </c>
      <c r="P18" s="81">
        <v>94.497153700189756</v>
      </c>
      <c r="Q18" s="81"/>
      <c r="R18" s="81">
        <v>93.53130755064457</v>
      </c>
      <c r="S18" s="81">
        <v>92.658907788719773</v>
      </c>
      <c r="T18" s="81">
        <v>94.454976303317537</v>
      </c>
      <c r="U18" s="81"/>
      <c r="V18" s="81">
        <v>95.359352689195617</v>
      </c>
      <c r="W18" s="81">
        <v>94.983743613562467</v>
      </c>
      <c r="X18" s="81">
        <v>95.75402635431918</v>
      </c>
      <c r="Y18" s="81"/>
      <c r="Z18" s="81">
        <v>97.563676633444075</v>
      </c>
      <c r="AA18" s="81">
        <v>97.060095114569819</v>
      </c>
      <c r="AB18" s="81">
        <v>98.09264305177112</v>
      </c>
      <c r="AC18" s="121"/>
    </row>
    <row r="19" spans="1:29" x14ac:dyDescent="0.25">
      <c r="A19" s="26" t="s">
        <v>207</v>
      </c>
      <c r="B19" s="81">
        <v>93.26510399471772</v>
      </c>
      <c r="C19" s="81">
        <v>92.079831932773104</v>
      </c>
      <c r="D19" s="81">
        <v>94.568985440258828</v>
      </c>
      <c r="E19" s="81"/>
      <c r="F19" s="81">
        <v>86.755386565272502</v>
      </c>
      <c r="G19" s="81">
        <v>84.468339307048993</v>
      </c>
      <c r="H19" s="81">
        <v>89.338731443994604</v>
      </c>
      <c r="I19" s="81"/>
      <c r="J19" s="81">
        <v>92.485955056179776</v>
      </c>
      <c r="K19" s="81">
        <v>90.884353741496611</v>
      </c>
      <c r="L19" s="81">
        <v>94.194484760522499</v>
      </c>
      <c r="M19" s="81"/>
      <c r="N19" s="81">
        <v>95.035460992907801</v>
      </c>
      <c r="O19" s="81">
        <v>94.209891435464414</v>
      </c>
      <c r="P19" s="81">
        <v>95.983379501385045</v>
      </c>
      <c r="Q19" s="81"/>
      <c r="R19" s="81">
        <v>93.872394188250169</v>
      </c>
      <c r="S19" s="81">
        <v>93.424317617866009</v>
      </c>
      <c r="T19" s="81">
        <v>94.337194337194347</v>
      </c>
      <c r="U19" s="81"/>
      <c r="V19" s="81">
        <v>94.389901823281903</v>
      </c>
      <c r="W19" s="81">
        <v>93.758300132802134</v>
      </c>
      <c r="X19" s="81">
        <v>95.096582466567597</v>
      </c>
      <c r="Y19" s="81"/>
      <c r="Z19" s="81">
        <v>97.245901639344268</v>
      </c>
      <c r="AA19" s="81">
        <v>96</v>
      </c>
      <c r="AB19" s="81">
        <v>98.620689655172413</v>
      </c>
      <c r="AC19" s="121"/>
    </row>
    <row r="20" spans="1:29" x14ac:dyDescent="0.25">
      <c r="A20" s="108" t="s">
        <v>208</v>
      </c>
      <c r="B20" s="81">
        <v>96.189822898478425</v>
      </c>
      <c r="C20" s="81">
        <v>96.187986381322958</v>
      </c>
      <c r="D20" s="81">
        <v>96.191756272401435</v>
      </c>
      <c r="E20" s="81"/>
      <c r="F20" s="81">
        <v>90.561973761503822</v>
      </c>
      <c r="G20" s="81">
        <v>90.397599399849966</v>
      </c>
      <c r="H20" s="81">
        <v>90.741499385497747</v>
      </c>
      <c r="I20" s="81"/>
      <c r="J20" s="81">
        <v>96.937550040032022</v>
      </c>
      <c r="K20" s="81">
        <v>96.860095389507151</v>
      </c>
      <c r="L20" s="81">
        <v>97.016129032258064</v>
      </c>
      <c r="M20" s="81"/>
      <c r="N20" s="81">
        <v>96.566851039481222</v>
      </c>
      <c r="O20" s="81">
        <v>96.625880608083065</v>
      </c>
      <c r="P20" s="81">
        <v>96.504320502749408</v>
      </c>
      <c r="Q20" s="81"/>
      <c r="R20" s="81">
        <v>96.454862456412243</v>
      </c>
      <c r="S20" s="81">
        <v>96.703296703296701</v>
      </c>
      <c r="T20" s="81">
        <v>96.195005945303208</v>
      </c>
      <c r="U20" s="81"/>
      <c r="V20" s="81">
        <v>96.845794392523359</v>
      </c>
      <c r="W20" s="81">
        <v>96.943064577760794</v>
      </c>
      <c r="X20" s="81">
        <v>96.744739976181023</v>
      </c>
      <c r="Y20" s="81"/>
      <c r="Z20" s="81">
        <v>99.035469819539514</v>
      </c>
      <c r="AA20" s="81">
        <v>98.97373981285844</v>
      </c>
      <c r="AB20" s="81">
        <v>99.101123595505612</v>
      </c>
      <c r="AC20" s="121"/>
    </row>
    <row r="21" spans="1:29" x14ac:dyDescent="0.25">
      <c r="A21" s="26" t="s">
        <v>209</v>
      </c>
      <c r="B21" s="81">
        <v>91.838316722037646</v>
      </c>
      <c r="C21" s="81">
        <v>91.260468112518794</v>
      </c>
      <c r="D21" s="81">
        <v>92.453693116853415</v>
      </c>
      <c r="E21" s="81"/>
      <c r="F21" s="81">
        <v>87.764550264550266</v>
      </c>
      <c r="G21" s="81">
        <v>88</v>
      </c>
      <c r="H21" s="81">
        <v>87.5</v>
      </c>
      <c r="I21" s="81"/>
      <c r="J21" s="81">
        <v>89.861111111111114</v>
      </c>
      <c r="K21" s="81">
        <v>89.203084832904892</v>
      </c>
      <c r="L21" s="81">
        <v>90.634441087613297</v>
      </c>
      <c r="M21" s="81"/>
      <c r="N21" s="81">
        <v>92.128085390260168</v>
      </c>
      <c r="O21" s="81">
        <v>91.402116402116405</v>
      </c>
      <c r="P21" s="81">
        <v>92.866756393001353</v>
      </c>
      <c r="Q21" s="81"/>
      <c r="R21" s="81">
        <v>91.418918918918919</v>
      </c>
      <c r="S21" s="81">
        <v>90.551181102362193</v>
      </c>
      <c r="T21" s="81">
        <v>92.33983286908078</v>
      </c>
      <c r="U21" s="81"/>
      <c r="V21" s="81">
        <v>92.905866302864936</v>
      </c>
      <c r="W21" s="81">
        <v>92.125984251968504</v>
      </c>
      <c r="X21" s="81">
        <v>93.75</v>
      </c>
      <c r="Y21" s="81"/>
      <c r="Z21" s="81">
        <v>96.50949173300674</v>
      </c>
      <c r="AA21" s="81">
        <v>96.245306633291619</v>
      </c>
      <c r="AB21" s="81">
        <v>96.762589928057551</v>
      </c>
      <c r="AC21" s="121"/>
    </row>
    <row r="22" spans="1:29" x14ac:dyDescent="0.25">
      <c r="A22" s="26" t="s">
        <v>210</v>
      </c>
      <c r="B22" s="81">
        <v>95.718998641568021</v>
      </c>
      <c r="C22" s="81">
        <v>95.254523152407231</v>
      </c>
      <c r="D22" s="81">
        <v>96.195267667636202</v>
      </c>
      <c r="E22" s="81"/>
      <c r="F22" s="81">
        <v>90.783073929961091</v>
      </c>
      <c r="G22" s="81">
        <v>89.726356216994716</v>
      </c>
      <c r="H22" s="81">
        <v>91.86791522917693</v>
      </c>
      <c r="I22" s="81"/>
      <c r="J22" s="81">
        <v>95.376316465450799</v>
      </c>
      <c r="K22" s="81">
        <v>95.314109165808446</v>
      </c>
      <c r="L22" s="81">
        <v>95.438236801640187</v>
      </c>
      <c r="M22" s="81"/>
      <c r="N22" s="81">
        <v>95.736344779903206</v>
      </c>
      <c r="O22" s="81">
        <v>95.22944116310768</v>
      </c>
      <c r="P22" s="81">
        <v>96.258185219831617</v>
      </c>
      <c r="Q22" s="81"/>
      <c r="R22" s="81">
        <v>96.210873146622731</v>
      </c>
      <c r="S22" s="81">
        <v>95.144724556489251</v>
      </c>
      <c r="T22" s="81">
        <v>97.294731846226867</v>
      </c>
      <c r="U22" s="81"/>
      <c r="V22" s="81">
        <v>96.748350612629594</v>
      </c>
      <c r="W22" s="81">
        <v>96.806569343065689</v>
      </c>
      <c r="X22" s="81">
        <v>96.686159844054572</v>
      </c>
      <c r="Y22" s="81"/>
      <c r="Z22" s="81">
        <v>98.782467532467535</v>
      </c>
      <c r="AA22" s="81">
        <v>98.590982286634471</v>
      </c>
      <c r="AB22" s="81">
        <v>98.977086743044183</v>
      </c>
      <c r="AC22" s="121"/>
    </row>
    <row r="23" spans="1:29" x14ac:dyDescent="0.25">
      <c r="A23" s="26" t="s">
        <v>211</v>
      </c>
      <c r="B23" s="81">
        <v>94.864269992663239</v>
      </c>
      <c r="C23" s="81">
        <v>94.070961718020541</v>
      </c>
      <c r="D23" s="81">
        <v>95.737031330251668</v>
      </c>
      <c r="E23" s="81"/>
      <c r="F23" s="81">
        <v>88.239387613082812</v>
      </c>
      <c r="G23" s="81">
        <v>86.103896103896105</v>
      </c>
      <c r="H23" s="81">
        <v>90.704647676161926</v>
      </c>
      <c r="I23" s="81"/>
      <c r="J23" s="81">
        <v>93.625192012288778</v>
      </c>
      <c r="K23" s="81">
        <v>93.423019431988038</v>
      </c>
      <c r="L23" s="81">
        <v>93.838862559241704</v>
      </c>
      <c r="M23" s="81"/>
      <c r="N23" s="81">
        <v>94.848270995059991</v>
      </c>
      <c r="O23" s="81">
        <v>94.070080862533686</v>
      </c>
      <c r="P23" s="81">
        <v>95.703703703703695</v>
      </c>
      <c r="Q23" s="81"/>
      <c r="R23" s="81">
        <v>97.220077220077215</v>
      </c>
      <c r="S23" s="81">
        <v>97.093023255813947</v>
      </c>
      <c r="T23" s="81">
        <v>97.364085667215818</v>
      </c>
      <c r="U23" s="81"/>
      <c r="V23" s="81">
        <v>97.291021671826627</v>
      </c>
      <c r="W23" s="81">
        <v>96.187683284457478</v>
      </c>
      <c r="X23" s="81">
        <v>98.52459016393442</v>
      </c>
      <c r="Y23" s="81"/>
      <c r="Z23" s="81">
        <v>98.327526132404188</v>
      </c>
      <c r="AA23" s="81">
        <v>98.226466575716231</v>
      </c>
      <c r="AB23" s="81">
        <v>98.433048433048427</v>
      </c>
      <c r="AC23" s="120"/>
    </row>
    <row r="24" spans="1:29" x14ac:dyDescent="0.25">
      <c r="A24" s="26" t="s">
        <v>212</v>
      </c>
      <c r="B24" s="81">
        <v>94.319487768839267</v>
      </c>
      <c r="C24" s="81">
        <v>93.618368962787017</v>
      </c>
      <c r="D24" s="81">
        <v>95.074143514573038</v>
      </c>
      <c r="E24" s="81"/>
      <c r="F24" s="81">
        <v>89.526542324246776</v>
      </c>
      <c r="G24" s="81">
        <v>87.780772686433068</v>
      </c>
      <c r="H24" s="81">
        <v>91.513292433537828</v>
      </c>
      <c r="I24" s="81"/>
      <c r="J24" s="81">
        <v>92.474176094441702</v>
      </c>
      <c r="K24" s="81">
        <v>91.743119266055047</v>
      </c>
      <c r="L24" s="81">
        <v>93.319194061505826</v>
      </c>
      <c r="M24" s="81"/>
      <c r="N24" s="81">
        <v>94.822485207100598</v>
      </c>
      <c r="O24" s="81">
        <v>94.370229007633583</v>
      </c>
      <c r="P24" s="81">
        <v>95.306122448979593</v>
      </c>
      <c r="Q24" s="81"/>
      <c r="R24" s="81">
        <v>95.067941620533475</v>
      </c>
      <c r="S24" s="81">
        <v>94.059405940594047</v>
      </c>
      <c r="T24" s="81">
        <v>96.110542476970323</v>
      </c>
      <c r="U24" s="81"/>
      <c r="V24" s="81">
        <v>94.767752269087026</v>
      </c>
      <c r="W24" s="81">
        <v>94.776119402985074</v>
      </c>
      <c r="X24" s="81">
        <v>94.759358288770059</v>
      </c>
      <c r="Y24" s="81"/>
      <c r="Z24" s="81">
        <v>99.124423963133651</v>
      </c>
      <c r="AA24" s="81">
        <v>99.193548387096769</v>
      </c>
      <c r="AB24" s="81">
        <v>99.051233396584436</v>
      </c>
      <c r="AC24" s="121"/>
    </row>
    <row r="25" spans="1:29" x14ac:dyDescent="0.25">
      <c r="A25" s="26" t="s">
        <v>213</v>
      </c>
      <c r="B25" s="81">
        <v>96.11979935084095</v>
      </c>
      <c r="C25" s="81">
        <v>95.534428118697775</v>
      </c>
      <c r="D25" s="81">
        <v>96.734200181433323</v>
      </c>
      <c r="E25" s="81"/>
      <c r="F25" s="81">
        <v>90.639063906390632</v>
      </c>
      <c r="G25" s="81">
        <v>89.068100358422939</v>
      </c>
      <c r="H25" s="81">
        <v>92.224231464737798</v>
      </c>
      <c r="I25" s="81"/>
      <c r="J25" s="81">
        <v>96.532846715328475</v>
      </c>
      <c r="K25" s="81">
        <v>96.050269299820471</v>
      </c>
      <c r="L25" s="81">
        <v>97.031539888682744</v>
      </c>
      <c r="M25" s="81"/>
      <c r="N25" s="81">
        <v>95.31802120141343</v>
      </c>
      <c r="O25" s="81">
        <v>94.807370184254609</v>
      </c>
      <c r="P25" s="81">
        <v>95.887850467289709</v>
      </c>
      <c r="Q25" s="81"/>
      <c r="R25" s="81">
        <v>98.177083333333343</v>
      </c>
      <c r="S25" s="81">
        <v>97.63513513513513</v>
      </c>
      <c r="T25" s="81">
        <v>98.75</v>
      </c>
      <c r="U25" s="81"/>
      <c r="V25" s="81">
        <v>96.966911764705884</v>
      </c>
      <c r="W25" s="81">
        <v>96.689895470383277</v>
      </c>
      <c r="X25" s="81">
        <v>97.276264591439684</v>
      </c>
      <c r="Y25" s="81"/>
      <c r="Z25" s="81">
        <v>98.832360300250215</v>
      </c>
      <c r="AA25" s="81">
        <v>98.650927487352448</v>
      </c>
      <c r="AB25" s="81">
        <v>99.009900990099013</v>
      </c>
      <c r="AC25" s="121"/>
    </row>
    <row r="26" spans="1:29" x14ac:dyDescent="0.25">
      <c r="A26" s="26" t="s">
        <v>214</v>
      </c>
      <c r="B26" s="81">
        <v>96.864144211811094</v>
      </c>
      <c r="C26" s="81">
        <v>96.278816482120163</v>
      </c>
      <c r="D26" s="81">
        <v>97.491248541423573</v>
      </c>
      <c r="E26" s="81"/>
      <c r="F26" s="81">
        <v>92.946283233857841</v>
      </c>
      <c r="G26" s="81">
        <v>93.025641025641022</v>
      </c>
      <c r="H26" s="81">
        <v>92.857142857142861</v>
      </c>
      <c r="I26" s="81"/>
      <c r="J26" s="81">
        <v>95.654797827398923</v>
      </c>
      <c r="K26" s="81">
        <v>93.964497041420117</v>
      </c>
      <c r="L26" s="81">
        <v>97.41379310344827</v>
      </c>
      <c r="M26" s="81"/>
      <c r="N26" s="81">
        <v>96.949152542372886</v>
      </c>
      <c r="O26" s="81">
        <v>95.978260869565219</v>
      </c>
      <c r="P26" s="81">
        <v>98</v>
      </c>
      <c r="Q26" s="81"/>
      <c r="R26" s="81">
        <v>97.427293064876949</v>
      </c>
      <c r="S26" s="81">
        <v>96.953210010881392</v>
      </c>
      <c r="T26" s="81">
        <v>97.928653624856153</v>
      </c>
      <c r="U26" s="81"/>
      <c r="V26" s="81">
        <v>98.320787492762022</v>
      </c>
      <c r="W26" s="81">
        <v>97.947548460661352</v>
      </c>
      <c r="X26" s="81">
        <v>98.705882352941174</v>
      </c>
      <c r="Y26" s="81"/>
      <c r="Z26" s="81">
        <v>99.839228295819936</v>
      </c>
      <c r="AA26" s="81">
        <v>99.691675231243579</v>
      </c>
      <c r="AB26" s="81">
        <v>100</v>
      </c>
      <c r="AC26" s="121"/>
    </row>
    <row r="27" spans="1:29" x14ac:dyDescent="0.25">
      <c r="A27" s="26" t="s">
        <v>215</v>
      </c>
      <c r="B27" s="81">
        <v>95.44387036167214</v>
      </c>
      <c r="C27" s="81">
        <v>95.028972247636474</v>
      </c>
      <c r="D27" s="81">
        <v>95.881595881595885</v>
      </c>
      <c r="E27" s="81"/>
      <c r="F27" s="81">
        <v>89.516864175022789</v>
      </c>
      <c r="G27" s="81">
        <v>87.719298245614027</v>
      </c>
      <c r="H27" s="81">
        <v>91.461100569259955</v>
      </c>
      <c r="I27" s="81"/>
      <c r="J27" s="81">
        <v>94.831013916500993</v>
      </c>
      <c r="K27" s="81">
        <v>95.559845559845556</v>
      </c>
      <c r="L27" s="81">
        <v>94.057377049180317</v>
      </c>
      <c r="M27" s="81"/>
      <c r="N27" s="81">
        <v>95.072463768115938</v>
      </c>
      <c r="O27" s="81">
        <v>93.808630393996253</v>
      </c>
      <c r="P27" s="81">
        <v>96.414342629482078</v>
      </c>
      <c r="Q27" s="81"/>
      <c r="R27" s="81">
        <v>95.686274509803923</v>
      </c>
      <c r="S27" s="81">
        <v>96.435272045028142</v>
      </c>
      <c r="T27" s="81">
        <v>94.866529774127301</v>
      </c>
      <c r="U27" s="81"/>
      <c r="V27" s="81">
        <v>98.148148148148152</v>
      </c>
      <c r="W27" s="81">
        <v>97.864077669902912</v>
      </c>
      <c r="X27" s="81">
        <v>98.43444227005871</v>
      </c>
      <c r="Y27" s="81"/>
      <c r="Z27" s="81">
        <v>99.168744804655034</v>
      </c>
      <c r="AA27" s="81">
        <v>98.852459016393439</v>
      </c>
      <c r="AB27" s="81">
        <v>99.494097807757171</v>
      </c>
      <c r="AC27" s="121"/>
    </row>
    <row r="28" spans="1:29" x14ac:dyDescent="0.25">
      <c r="A28" s="26" t="s">
        <v>216</v>
      </c>
      <c r="B28" s="81">
        <v>95.579112681586182</v>
      </c>
      <c r="C28" s="81">
        <v>95.081719128329297</v>
      </c>
      <c r="D28" s="81">
        <v>96.115554104782106</v>
      </c>
      <c r="E28" s="81"/>
      <c r="F28" s="81">
        <v>89.813084112149539</v>
      </c>
      <c r="G28" s="81">
        <v>88.999098286744811</v>
      </c>
      <c r="H28" s="81">
        <v>90.688651794374394</v>
      </c>
      <c r="I28" s="81"/>
      <c r="J28" s="81">
        <v>94.339622641509436</v>
      </c>
      <c r="K28" s="81">
        <v>93.295561850802642</v>
      </c>
      <c r="L28" s="81">
        <v>95.436507936507937</v>
      </c>
      <c r="M28" s="81"/>
      <c r="N28" s="81">
        <v>94.402985074626869</v>
      </c>
      <c r="O28" s="81">
        <v>94.001790510295436</v>
      </c>
      <c r="P28" s="81">
        <v>94.839337877312559</v>
      </c>
      <c r="Q28" s="81"/>
      <c r="R28" s="81">
        <v>97.074863658899361</v>
      </c>
      <c r="S28" s="81">
        <v>96.27213420316869</v>
      </c>
      <c r="T28" s="81">
        <v>97.987288135593218</v>
      </c>
      <c r="U28" s="81"/>
      <c r="V28" s="81">
        <v>98.100340964442282</v>
      </c>
      <c r="W28" s="81">
        <v>97.902764537654903</v>
      </c>
      <c r="X28" s="81">
        <v>98.30677290836654</v>
      </c>
      <c r="Y28" s="81"/>
      <c r="Z28" s="81">
        <v>99.567847882454615</v>
      </c>
      <c r="AA28" s="81">
        <v>99.750208159866787</v>
      </c>
      <c r="AB28" s="81">
        <v>99.371069182389931</v>
      </c>
      <c r="AC28" s="121"/>
    </row>
    <row r="29" spans="1:29" x14ac:dyDescent="0.25">
      <c r="A29" s="26" t="s">
        <v>217</v>
      </c>
      <c r="B29" s="81">
        <v>94.09335594720153</v>
      </c>
      <c r="C29" s="81">
        <v>93.182142347739273</v>
      </c>
      <c r="D29" s="81">
        <v>95.068702290076331</v>
      </c>
      <c r="E29" s="81"/>
      <c r="F29" s="81">
        <v>85.587863463969654</v>
      </c>
      <c r="G29" s="81">
        <v>83.567299752270856</v>
      </c>
      <c r="H29" s="81">
        <v>87.693631669535293</v>
      </c>
      <c r="I29" s="81"/>
      <c r="J29" s="81">
        <v>92.466073935423481</v>
      </c>
      <c r="K29" s="81">
        <v>91.459074733096088</v>
      </c>
      <c r="L29" s="81">
        <v>93.583415597235927</v>
      </c>
      <c r="M29" s="81"/>
      <c r="N29" s="81">
        <v>95.50252409362092</v>
      </c>
      <c r="O29" s="81">
        <v>94.337899543378995</v>
      </c>
      <c r="P29" s="81">
        <v>96.678966789667896</v>
      </c>
      <c r="Q29" s="81"/>
      <c r="R29" s="81">
        <v>95.77338129496404</v>
      </c>
      <c r="S29" s="81">
        <v>95.778364116094977</v>
      </c>
      <c r="T29" s="81">
        <v>95.768169273229077</v>
      </c>
      <c r="U29" s="81"/>
      <c r="V29" s="81">
        <v>96.847720659553829</v>
      </c>
      <c r="W29" s="81">
        <v>96.405529953917039</v>
      </c>
      <c r="X29" s="81">
        <v>97.338792221084958</v>
      </c>
      <c r="Y29" s="81"/>
      <c r="Z29" s="81">
        <v>98.414539829853055</v>
      </c>
      <c r="AA29" s="81">
        <v>97.498160412067691</v>
      </c>
      <c r="AB29" s="81">
        <v>99.42950285248574</v>
      </c>
      <c r="AC29" s="121"/>
    </row>
    <row r="30" spans="1:29" x14ac:dyDescent="0.25">
      <c r="A30" s="26" t="s">
        <v>218</v>
      </c>
      <c r="B30" s="81">
        <v>94.747132429614183</v>
      </c>
      <c r="C30" s="81">
        <v>94.005037783375315</v>
      </c>
      <c r="D30" s="81">
        <v>95.542949756888177</v>
      </c>
      <c r="E30" s="81"/>
      <c r="F30" s="81">
        <v>89.256806475349521</v>
      </c>
      <c r="G30" s="81">
        <v>88.023952095808383</v>
      </c>
      <c r="H30" s="81">
        <v>90.448625180897253</v>
      </c>
      <c r="I30" s="81"/>
      <c r="J30" s="81">
        <v>93.170731707317074</v>
      </c>
      <c r="K30" s="81">
        <v>92.93739967897271</v>
      </c>
      <c r="L30" s="81">
        <v>93.410214168039545</v>
      </c>
      <c r="M30" s="81"/>
      <c r="N30" s="81">
        <v>95.316159250585471</v>
      </c>
      <c r="O30" s="81">
        <v>93.665158371040718</v>
      </c>
      <c r="P30" s="81">
        <v>97.087378640776706</v>
      </c>
      <c r="Q30" s="81"/>
      <c r="R30" s="81">
        <v>94.828957836117738</v>
      </c>
      <c r="S30" s="81">
        <v>94.205052005943529</v>
      </c>
      <c r="T30" s="81">
        <v>95.547945205479451</v>
      </c>
      <c r="U30" s="81"/>
      <c r="V30" s="81">
        <v>97.185301016419075</v>
      </c>
      <c r="W30" s="81">
        <v>96.637426900584799</v>
      </c>
      <c r="X30" s="81">
        <v>97.815126050420162</v>
      </c>
      <c r="Y30" s="81"/>
      <c r="Z30" s="81">
        <v>99.052132701421797</v>
      </c>
      <c r="AA30" s="81">
        <v>98.482549317147189</v>
      </c>
      <c r="AB30" s="81">
        <v>99.670510708401977</v>
      </c>
      <c r="AC30" s="121"/>
    </row>
    <row r="31" spans="1:29" x14ac:dyDescent="0.25">
      <c r="A31" s="26" t="s">
        <v>219</v>
      </c>
      <c r="B31" s="81">
        <v>96.152454468700995</v>
      </c>
      <c r="C31" s="81">
        <v>95.545350172215848</v>
      </c>
      <c r="D31" s="81">
        <v>96.824186991869922</v>
      </c>
      <c r="E31" s="81"/>
      <c r="F31" s="81">
        <v>91.802120141342755</v>
      </c>
      <c r="G31" s="81">
        <v>90.836653386454174</v>
      </c>
      <c r="H31" s="81">
        <v>92.900302114803623</v>
      </c>
      <c r="I31" s="81"/>
      <c r="J31" s="81">
        <v>94.969040247678009</v>
      </c>
      <c r="K31" s="81">
        <v>93.534482758620683</v>
      </c>
      <c r="L31" s="81">
        <v>96.644295302013433</v>
      </c>
      <c r="M31" s="81"/>
      <c r="N31" s="81">
        <v>95.533141210374637</v>
      </c>
      <c r="O31" s="81">
        <v>94.594594594594597</v>
      </c>
      <c r="P31" s="81">
        <v>96.604938271604937</v>
      </c>
      <c r="Q31" s="81"/>
      <c r="R31" s="81">
        <v>97.859778597785976</v>
      </c>
      <c r="S31" s="81">
        <v>97.724039829302995</v>
      </c>
      <c r="T31" s="81">
        <v>98.00613496932516</v>
      </c>
      <c r="U31" s="81"/>
      <c r="V31" s="81">
        <v>98.219814241486063</v>
      </c>
      <c r="W31" s="81">
        <v>97.747747747747752</v>
      </c>
      <c r="X31" s="81">
        <v>98.722044728434497</v>
      </c>
      <c r="Y31" s="81"/>
      <c r="Z31" s="81">
        <v>98.450613298902525</v>
      </c>
      <c r="AA31" s="81">
        <v>98.870765370138017</v>
      </c>
      <c r="AB31" s="81">
        <v>98.005319148936167</v>
      </c>
      <c r="AC31" s="121"/>
    </row>
    <row r="32" spans="1:29" x14ac:dyDescent="0.25">
      <c r="A32" s="26" t="s">
        <v>220</v>
      </c>
      <c r="B32" s="81">
        <v>94.813872096722875</v>
      </c>
      <c r="C32" s="81">
        <v>94.576877234803334</v>
      </c>
      <c r="D32" s="81">
        <v>95.085324232081916</v>
      </c>
      <c r="E32" s="81"/>
      <c r="F32" s="81">
        <v>90.40590405904058</v>
      </c>
      <c r="G32" s="81">
        <v>91.034482758620697</v>
      </c>
      <c r="H32" s="81">
        <v>89.682539682539684</v>
      </c>
      <c r="I32" s="81"/>
      <c r="J32" s="81">
        <v>92.741935483870961</v>
      </c>
      <c r="K32" s="81">
        <v>92.424242424242422</v>
      </c>
      <c r="L32" s="81">
        <v>93.103448275862064</v>
      </c>
      <c r="M32" s="81"/>
      <c r="N32" s="81">
        <v>95.446265938069217</v>
      </c>
      <c r="O32" s="81">
        <v>95.28619528619528</v>
      </c>
      <c r="P32" s="81">
        <v>95.634920634920633</v>
      </c>
      <c r="Q32" s="81"/>
      <c r="R32" s="81">
        <v>95.866141732283467</v>
      </c>
      <c r="S32" s="81">
        <v>95.27272727272728</v>
      </c>
      <c r="T32" s="81">
        <v>96.566523605150209</v>
      </c>
      <c r="U32" s="81"/>
      <c r="V32" s="81">
        <v>94.949494949494948</v>
      </c>
      <c r="W32" s="81">
        <v>93.625498007968119</v>
      </c>
      <c r="X32" s="81">
        <v>96.311475409836063</v>
      </c>
      <c r="Y32" s="81"/>
      <c r="Z32" s="81">
        <v>99.276672694394207</v>
      </c>
      <c r="AA32" s="81">
        <v>99.33554817275747</v>
      </c>
      <c r="AB32" s="81">
        <v>99.206349206349216</v>
      </c>
      <c r="AC32" s="121"/>
    </row>
    <row r="33" spans="1:29" x14ac:dyDescent="0.25">
      <c r="A33" s="26" t="s">
        <v>221</v>
      </c>
      <c r="B33" s="81">
        <v>95.796740329234922</v>
      </c>
      <c r="C33" s="81">
        <v>95.099832948850533</v>
      </c>
      <c r="D33" s="81">
        <v>96.532325776658269</v>
      </c>
      <c r="E33" s="81"/>
      <c r="F33" s="81">
        <v>91.475986924817704</v>
      </c>
      <c r="G33" s="81">
        <v>90.628066732090289</v>
      </c>
      <c r="H33" s="81">
        <v>92.367199587416195</v>
      </c>
      <c r="I33" s="81"/>
      <c r="J33" s="81">
        <v>94.453165881737306</v>
      </c>
      <c r="K33" s="81">
        <v>93.295803480040945</v>
      </c>
      <c r="L33" s="81">
        <v>95.663811563169162</v>
      </c>
      <c r="M33" s="81"/>
      <c r="N33" s="81">
        <v>96.092796092796092</v>
      </c>
      <c r="O33" s="81">
        <v>95.487277964474316</v>
      </c>
      <c r="P33" s="81">
        <v>96.719681908548708</v>
      </c>
      <c r="Q33" s="81"/>
      <c r="R33" s="81">
        <v>95.949926362297504</v>
      </c>
      <c r="S33" s="81">
        <v>95.040151157298055</v>
      </c>
      <c r="T33" s="81">
        <v>96.93408277976495</v>
      </c>
      <c r="U33" s="81"/>
      <c r="V33" s="81">
        <v>97.464859437751002</v>
      </c>
      <c r="W33" s="81">
        <v>96.956521739130437</v>
      </c>
      <c r="X33" s="81">
        <v>98.014629049111818</v>
      </c>
      <c r="Y33" s="81"/>
      <c r="Z33" s="81">
        <v>98.851843674100252</v>
      </c>
      <c r="AA33" s="81">
        <v>98.614118666089212</v>
      </c>
      <c r="AB33" s="81">
        <v>99.099099099099092</v>
      </c>
      <c r="AC33" s="121"/>
    </row>
    <row r="34" spans="1:29" x14ac:dyDescent="0.25">
      <c r="A34" s="26" t="s">
        <v>222</v>
      </c>
      <c r="B34" s="81">
        <v>94.665507364975454</v>
      </c>
      <c r="C34" s="81">
        <v>93.812877263581484</v>
      </c>
      <c r="D34" s="81">
        <v>95.54723262588432</v>
      </c>
      <c r="E34" s="81"/>
      <c r="F34" s="81">
        <v>89.074355083459793</v>
      </c>
      <c r="G34" s="81">
        <v>87.887653598595676</v>
      </c>
      <c r="H34" s="81">
        <v>90.353089533417403</v>
      </c>
      <c r="I34" s="81"/>
      <c r="J34" s="81">
        <v>94.371602174608256</v>
      </c>
      <c r="K34" s="81">
        <v>93.602047344849652</v>
      </c>
      <c r="L34" s="81">
        <v>95.14066496163683</v>
      </c>
      <c r="M34" s="81"/>
      <c r="N34" s="81">
        <v>94.790070487281639</v>
      </c>
      <c r="O34" s="81">
        <v>94.008388256440981</v>
      </c>
      <c r="P34" s="81">
        <v>95.608531994981178</v>
      </c>
      <c r="Q34" s="81"/>
      <c r="R34" s="81">
        <v>95.954987834549883</v>
      </c>
      <c r="S34" s="81">
        <v>95.023980815347713</v>
      </c>
      <c r="T34" s="81">
        <v>96.913580246913583</v>
      </c>
      <c r="U34" s="81"/>
      <c r="V34" s="81">
        <v>94.903225806451601</v>
      </c>
      <c r="W34" s="81">
        <v>93.882807469414047</v>
      </c>
      <c r="X34" s="81">
        <v>95.927601809954751</v>
      </c>
      <c r="Y34" s="81"/>
      <c r="Z34" s="81">
        <v>98.677780971543555</v>
      </c>
      <c r="AA34" s="81">
        <v>98.312710911136108</v>
      </c>
      <c r="AB34" s="81">
        <v>99.059376837154616</v>
      </c>
    </row>
    <row r="35" spans="1:29" ht="15.75" thickBot="1" x14ac:dyDescent="0.3">
      <c r="A35" s="27" t="s">
        <v>223</v>
      </c>
      <c r="B35" s="140">
        <v>88.092860708936598</v>
      </c>
      <c r="C35" s="140">
        <v>87.409551374819102</v>
      </c>
      <c r="D35" s="140">
        <v>88.825659596482154</v>
      </c>
      <c r="E35" s="140"/>
      <c r="F35" s="140">
        <v>81.95804195804196</v>
      </c>
      <c r="G35" s="140">
        <v>81.185567010309285</v>
      </c>
      <c r="H35" s="140">
        <v>82.874617737003049</v>
      </c>
      <c r="I35" s="140"/>
      <c r="J35" s="140">
        <v>84.637681159420282</v>
      </c>
      <c r="K35" s="140">
        <v>82.872928176795583</v>
      </c>
      <c r="L35" s="140">
        <v>86.58536585365853</v>
      </c>
      <c r="M35" s="140"/>
      <c r="N35" s="140">
        <v>87.158469945355193</v>
      </c>
      <c r="O35" s="140">
        <v>87.362637362637358</v>
      </c>
      <c r="P35" s="140">
        <v>86.956521739130437</v>
      </c>
      <c r="Q35" s="140"/>
      <c r="R35" s="140">
        <v>89.090909090909093</v>
      </c>
      <c r="S35" s="140">
        <v>87.755102040816325</v>
      </c>
      <c r="T35" s="140">
        <v>90.353697749196144</v>
      </c>
      <c r="U35" s="140"/>
      <c r="V35" s="140">
        <v>88.78205128205127</v>
      </c>
      <c r="W35" s="140">
        <v>89.263803680981596</v>
      </c>
      <c r="X35" s="140">
        <v>88.255033557046985</v>
      </c>
      <c r="Y35" s="140"/>
      <c r="Z35" s="140">
        <v>98.125</v>
      </c>
      <c r="AA35" s="140">
        <v>97.345132743362825</v>
      </c>
      <c r="AB35" s="140">
        <v>99.003322259136212</v>
      </c>
      <c r="AC35" s="121"/>
    </row>
    <row r="36" spans="1:29" x14ac:dyDescent="0.25">
      <c r="A36" s="218" t="s">
        <v>122</v>
      </c>
      <c r="B36" s="218"/>
      <c r="C36" s="218"/>
      <c r="D36" s="218"/>
      <c r="E36" s="218"/>
      <c r="F36" s="218"/>
      <c r="G36" s="218"/>
      <c r="AC36" s="121"/>
    </row>
    <row r="37" spans="1:29" x14ac:dyDescent="0.25">
      <c r="AC37" s="121"/>
    </row>
    <row r="38" spans="1:29" x14ac:dyDescent="0.25">
      <c r="AC38" s="121"/>
    </row>
    <row r="39" spans="1:29" x14ac:dyDescent="0.25">
      <c r="AC39" s="121"/>
    </row>
    <row r="40" spans="1:29" x14ac:dyDescent="0.25">
      <c r="AC40" s="121"/>
    </row>
    <row r="41" spans="1:29" x14ac:dyDescent="0.25">
      <c r="AC41" s="120"/>
    </row>
    <row r="42" spans="1:29" x14ac:dyDescent="0.25">
      <c r="AC42" s="121"/>
    </row>
    <row r="43" spans="1:29" x14ac:dyDescent="0.25">
      <c r="AC43" s="121"/>
    </row>
    <row r="44" spans="1:29" x14ac:dyDescent="0.25">
      <c r="AC44" s="121"/>
    </row>
  </sheetData>
  <mergeCells count="14">
    <mergeCell ref="R6:T6"/>
    <mergeCell ref="V6:X6"/>
    <mergeCell ref="Z6:AB6"/>
    <mergeCell ref="A36:G36"/>
    <mergeCell ref="A6:A7"/>
    <mergeCell ref="B6:D6"/>
    <mergeCell ref="F6:H6"/>
    <mergeCell ref="J6:L6"/>
    <mergeCell ref="N6:P6"/>
    <mergeCell ref="A1:AB1"/>
    <mergeCell ref="A2:AB2"/>
    <mergeCell ref="A3:AB3"/>
    <mergeCell ref="A4:AB4"/>
    <mergeCell ref="A5:AB5"/>
  </mergeCells>
  <hyperlinks>
    <hyperlink ref="AC2" location="Contenido!A1" display="Contenido" xr:uid="{66F43AAD-5222-4CB6-BA19-BC0302D12FEA}"/>
  </hyperlinks>
  <pageMargins left="0.7" right="0.7" top="0.75" bottom="0.75" header="0.3" footer="0.3"/>
  <pageSetup scale="6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FB009-F343-47F2-9AE9-450DA1C92536}">
  <sheetPr>
    <tabColor rgb="FFF2DAB1"/>
    <pageSetUpPr fitToPage="1"/>
  </sheetPr>
  <dimension ref="A1:AC44"/>
  <sheetViews>
    <sheetView showGridLines="0" topLeftCell="C1" workbookViewId="0">
      <selection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28515625" customWidth="1"/>
    <col min="6" max="8" width="8.28515625" customWidth="1"/>
    <col min="9" max="9" width="1.28515625" customWidth="1"/>
    <col min="10" max="12" width="8.28515625" customWidth="1"/>
    <col min="13" max="13" width="1.5703125" customWidth="1"/>
    <col min="14" max="16" width="8.28515625" customWidth="1"/>
    <col min="17" max="17" width="1.7109375" customWidth="1"/>
    <col min="18" max="20" width="8.28515625" customWidth="1"/>
    <col min="21" max="21" width="1.140625" customWidth="1"/>
    <col min="22" max="24" width="8.28515625" customWidth="1"/>
    <col min="25" max="25" width="1" customWidth="1"/>
    <col min="26" max="28" width="8.28515625" customWidth="1"/>
    <col min="29" max="29" width="14" style="119" customWidth="1"/>
  </cols>
  <sheetData>
    <row r="1" spans="1:29" x14ac:dyDescent="0.25">
      <c r="A1" s="223" t="s">
        <v>232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</row>
    <row r="2" spans="1:29" x14ac:dyDescent="0.25">
      <c r="A2" s="224" t="s">
        <v>193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114" t="s">
        <v>0</v>
      </c>
    </row>
    <row r="3" spans="1:29" x14ac:dyDescent="0.25">
      <c r="A3" s="223" t="s">
        <v>195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</row>
    <row r="4" spans="1:29" x14ac:dyDescent="0.25">
      <c r="A4" s="224" t="s">
        <v>230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</row>
    <row r="5" spans="1:29" x14ac:dyDescent="0.25">
      <c r="A5" s="224" t="s">
        <v>182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120"/>
    </row>
    <row r="6" spans="1:29" x14ac:dyDescent="0.25">
      <c r="A6" s="228" t="s">
        <v>196</v>
      </c>
      <c r="B6" s="226" t="s">
        <v>130</v>
      </c>
      <c r="C6" s="226"/>
      <c r="D6" s="226"/>
      <c r="E6" s="82"/>
      <c r="F6" s="226" t="s">
        <v>132</v>
      </c>
      <c r="G6" s="226"/>
      <c r="H6" s="226"/>
      <c r="I6" s="82"/>
      <c r="J6" s="226" t="s">
        <v>133</v>
      </c>
      <c r="K6" s="226"/>
      <c r="L6" s="226"/>
      <c r="M6" s="82"/>
      <c r="N6" s="226" t="s">
        <v>134</v>
      </c>
      <c r="O6" s="226"/>
      <c r="P6" s="226"/>
      <c r="Q6" s="82"/>
      <c r="R6" s="226" t="s">
        <v>136</v>
      </c>
      <c r="S6" s="226"/>
      <c r="T6" s="226"/>
      <c r="U6" s="82"/>
      <c r="V6" s="226" t="s">
        <v>137</v>
      </c>
      <c r="W6" s="226"/>
      <c r="X6" s="226"/>
      <c r="Y6" s="82"/>
      <c r="Z6" s="226" t="s">
        <v>138</v>
      </c>
      <c r="AA6" s="226"/>
      <c r="AB6" s="226"/>
    </row>
    <row r="7" spans="1:29" x14ac:dyDescent="0.25">
      <c r="A7" s="228"/>
      <c r="B7" s="83" t="s">
        <v>130</v>
      </c>
      <c r="C7" s="83" t="s">
        <v>184</v>
      </c>
      <c r="D7" s="83" t="s">
        <v>185</v>
      </c>
      <c r="E7" s="82"/>
      <c r="F7" s="83" t="s">
        <v>130</v>
      </c>
      <c r="G7" s="83" t="s">
        <v>184</v>
      </c>
      <c r="H7" s="83" t="s">
        <v>185</v>
      </c>
      <c r="I7" s="82"/>
      <c r="J7" s="83" t="s">
        <v>130</v>
      </c>
      <c r="K7" s="83" t="s">
        <v>184</v>
      </c>
      <c r="L7" s="83" t="s">
        <v>185</v>
      </c>
      <c r="M7" s="82"/>
      <c r="N7" s="83" t="s">
        <v>130</v>
      </c>
      <c r="O7" s="83" t="s">
        <v>184</v>
      </c>
      <c r="P7" s="83" t="s">
        <v>185</v>
      </c>
      <c r="Q7" s="82"/>
      <c r="R7" s="83" t="s">
        <v>130</v>
      </c>
      <c r="S7" s="83" t="s">
        <v>184</v>
      </c>
      <c r="T7" s="83" t="s">
        <v>185</v>
      </c>
      <c r="U7" s="82"/>
      <c r="V7" s="83" t="s">
        <v>130</v>
      </c>
      <c r="W7" s="83" t="s">
        <v>184</v>
      </c>
      <c r="X7" s="83" t="s">
        <v>185</v>
      </c>
      <c r="Y7" s="82"/>
      <c r="Z7" s="83" t="s">
        <v>130</v>
      </c>
      <c r="AA7" s="83" t="s">
        <v>184</v>
      </c>
      <c r="AB7" s="83" t="s">
        <v>185</v>
      </c>
      <c r="AC7" s="120"/>
    </row>
    <row r="8" spans="1:29" x14ac:dyDescent="0.25">
      <c r="A8" s="25" t="s">
        <v>130</v>
      </c>
      <c r="B8" s="78">
        <f>SUM(B9:B35)</f>
        <v>20481</v>
      </c>
      <c r="C8" s="78">
        <f t="shared" ref="C8:AB8" si="0">SUM(C9:C35)</f>
        <v>11580</v>
      </c>
      <c r="D8" s="78">
        <f t="shared" si="0"/>
        <v>8901</v>
      </c>
      <c r="E8" s="78"/>
      <c r="F8" s="78">
        <f t="shared" si="0"/>
        <v>7235</v>
      </c>
      <c r="G8" s="78">
        <f t="shared" si="0"/>
        <v>4072</v>
      </c>
      <c r="H8" s="78">
        <f t="shared" si="0"/>
        <v>3163</v>
      </c>
      <c r="I8" s="78"/>
      <c r="J8" s="78">
        <f t="shared" si="0"/>
        <v>3774</v>
      </c>
      <c r="K8" s="78">
        <f t="shared" si="0"/>
        <v>2134</v>
      </c>
      <c r="L8" s="78">
        <f t="shared" si="0"/>
        <v>1640</v>
      </c>
      <c r="M8" s="78"/>
      <c r="N8" s="78">
        <f t="shared" si="0"/>
        <v>3145</v>
      </c>
      <c r="O8" s="78">
        <f t="shared" si="0"/>
        <v>1797</v>
      </c>
      <c r="P8" s="78">
        <f t="shared" si="0"/>
        <v>1348</v>
      </c>
      <c r="Q8" s="78"/>
      <c r="R8" s="78">
        <f t="shared" si="0"/>
        <v>2946</v>
      </c>
      <c r="S8" s="78">
        <f t="shared" si="0"/>
        <v>1668</v>
      </c>
      <c r="T8" s="78">
        <f t="shared" si="0"/>
        <v>1278</v>
      </c>
      <c r="U8" s="78"/>
      <c r="V8" s="78">
        <f t="shared" si="0"/>
        <v>2435</v>
      </c>
      <c r="W8" s="78">
        <f t="shared" si="0"/>
        <v>1350</v>
      </c>
      <c r="X8" s="78">
        <f t="shared" si="0"/>
        <v>1085</v>
      </c>
      <c r="Y8" s="78"/>
      <c r="Z8" s="78">
        <f t="shared" si="0"/>
        <v>946</v>
      </c>
      <c r="AA8" s="78">
        <f t="shared" si="0"/>
        <v>559</v>
      </c>
      <c r="AB8" s="78">
        <f t="shared" si="0"/>
        <v>387</v>
      </c>
    </row>
    <row r="9" spans="1:29" x14ac:dyDescent="0.25">
      <c r="A9" s="26" t="s">
        <v>197</v>
      </c>
      <c r="B9" s="79">
        <f>+F9+J9+N9+R9+V9+Z9</f>
        <v>1407</v>
      </c>
      <c r="C9" s="79">
        <f t="shared" ref="C9:D24" si="1">+G9+K9+O9+S9+W9+AA9</f>
        <v>783</v>
      </c>
      <c r="D9" s="79">
        <f t="shared" si="1"/>
        <v>624</v>
      </c>
      <c r="E9" s="79"/>
      <c r="F9" s="79">
        <v>433</v>
      </c>
      <c r="G9" s="79">
        <v>247</v>
      </c>
      <c r="H9" s="79">
        <v>186</v>
      </c>
      <c r="I9" s="79"/>
      <c r="J9" s="79">
        <v>237</v>
      </c>
      <c r="K9" s="79">
        <v>134</v>
      </c>
      <c r="L9" s="79">
        <v>103</v>
      </c>
      <c r="M9" s="79"/>
      <c r="N9" s="79">
        <v>233</v>
      </c>
      <c r="O9" s="79">
        <v>136</v>
      </c>
      <c r="P9" s="79">
        <v>97</v>
      </c>
      <c r="Q9" s="79"/>
      <c r="R9" s="79">
        <v>178</v>
      </c>
      <c r="S9" s="79">
        <v>88</v>
      </c>
      <c r="T9" s="79">
        <v>90</v>
      </c>
      <c r="U9" s="79"/>
      <c r="V9" s="79">
        <v>233</v>
      </c>
      <c r="W9" s="79">
        <v>127</v>
      </c>
      <c r="X9" s="79">
        <v>106</v>
      </c>
      <c r="Y9" s="79"/>
      <c r="Z9" s="79">
        <v>93</v>
      </c>
      <c r="AA9" s="79">
        <v>51</v>
      </c>
      <c r="AB9" s="79">
        <v>42</v>
      </c>
      <c r="AC9" s="120"/>
    </row>
    <row r="10" spans="1:29" x14ac:dyDescent="0.25">
      <c r="A10" s="26" t="s">
        <v>198</v>
      </c>
      <c r="B10" s="79">
        <f t="shared" ref="B10:D35" si="2">+F10+J10+N10+R10+V10+Z10</f>
        <v>822</v>
      </c>
      <c r="C10" s="79">
        <f t="shared" si="1"/>
        <v>464</v>
      </c>
      <c r="D10" s="79">
        <f t="shared" si="1"/>
        <v>358</v>
      </c>
      <c r="E10" s="79"/>
      <c r="F10" s="79">
        <v>270</v>
      </c>
      <c r="G10" s="79">
        <v>137</v>
      </c>
      <c r="H10" s="79">
        <v>133</v>
      </c>
      <c r="I10" s="79"/>
      <c r="J10" s="79">
        <v>153</v>
      </c>
      <c r="K10" s="79">
        <v>86</v>
      </c>
      <c r="L10" s="79">
        <v>67</v>
      </c>
      <c r="M10" s="79"/>
      <c r="N10" s="79">
        <v>145</v>
      </c>
      <c r="O10" s="79">
        <v>87</v>
      </c>
      <c r="P10" s="79">
        <v>58</v>
      </c>
      <c r="Q10" s="79"/>
      <c r="R10" s="79">
        <v>101</v>
      </c>
      <c r="S10" s="79">
        <v>63</v>
      </c>
      <c r="T10" s="79">
        <v>38</v>
      </c>
      <c r="U10" s="79"/>
      <c r="V10" s="79">
        <v>129</v>
      </c>
      <c r="W10" s="79">
        <v>75</v>
      </c>
      <c r="X10" s="79">
        <v>54</v>
      </c>
      <c r="Y10" s="79"/>
      <c r="Z10" s="79">
        <v>24</v>
      </c>
      <c r="AA10" s="79">
        <v>16</v>
      </c>
      <c r="AB10" s="79">
        <v>8</v>
      </c>
    </row>
    <row r="11" spans="1:29" x14ac:dyDescent="0.25">
      <c r="A11" s="26" t="s">
        <v>199</v>
      </c>
      <c r="B11" s="79">
        <f t="shared" si="2"/>
        <v>1498</v>
      </c>
      <c r="C11" s="79">
        <f t="shared" si="1"/>
        <v>797</v>
      </c>
      <c r="D11" s="79">
        <f t="shared" si="1"/>
        <v>701</v>
      </c>
      <c r="E11" s="79"/>
      <c r="F11" s="79">
        <v>467</v>
      </c>
      <c r="G11" s="79">
        <v>260</v>
      </c>
      <c r="H11" s="79">
        <v>207</v>
      </c>
      <c r="I11" s="79"/>
      <c r="J11" s="79">
        <v>286</v>
      </c>
      <c r="K11" s="79">
        <v>145</v>
      </c>
      <c r="L11" s="79">
        <v>141</v>
      </c>
      <c r="M11" s="79"/>
      <c r="N11" s="79">
        <v>180</v>
      </c>
      <c r="O11" s="79">
        <v>91</v>
      </c>
      <c r="P11" s="79">
        <v>89</v>
      </c>
      <c r="Q11" s="79"/>
      <c r="R11" s="79">
        <v>319</v>
      </c>
      <c r="S11" s="79">
        <v>166</v>
      </c>
      <c r="T11" s="79">
        <v>153</v>
      </c>
      <c r="U11" s="79"/>
      <c r="V11" s="79">
        <v>178</v>
      </c>
      <c r="W11" s="79">
        <v>94</v>
      </c>
      <c r="X11" s="79">
        <v>84</v>
      </c>
      <c r="Y11" s="79"/>
      <c r="Z11" s="79">
        <v>68</v>
      </c>
      <c r="AA11" s="79">
        <v>41</v>
      </c>
      <c r="AB11" s="79">
        <v>27</v>
      </c>
    </row>
    <row r="12" spans="1:29" x14ac:dyDescent="0.25">
      <c r="A12" s="26" t="s">
        <v>200</v>
      </c>
      <c r="B12" s="79">
        <f t="shared" si="2"/>
        <v>1216</v>
      </c>
      <c r="C12" s="79">
        <f t="shared" si="1"/>
        <v>638</v>
      </c>
      <c r="D12" s="79">
        <f t="shared" si="1"/>
        <v>578</v>
      </c>
      <c r="E12" s="79"/>
      <c r="F12" s="79">
        <v>457</v>
      </c>
      <c r="G12" s="79">
        <v>243</v>
      </c>
      <c r="H12" s="79">
        <v>214</v>
      </c>
      <c r="I12" s="79"/>
      <c r="J12" s="79">
        <v>204</v>
      </c>
      <c r="K12" s="79">
        <v>121</v>
      </c>
      <c r="L12" s="79">
        <v>83</v>
      </c>
      <c r="M12" s="79"/>
      <c r="N12" s="79">
        <v>148</v>
      </c>
      <c r="O12" s="79">
        <v>65</v>
      </c>
      <c r="P12" s="79">
        <v>83</v>
      </c>
      <c r="Q12" s="79"/>
      <c r="R12" s="79">
        <v>237</v>
      </c>
      <c r="S12" s="79">
        <v>131</v>
      </c>
      <c r="T12" s="79">
        <v>106</v>
      </c>
      <c r="U12" s="79"/>
      <c r="V12" s="79">
        <v>116</v>
      </c>
      <c r="W12" s="79">
        <v>50</v>
      </c>
      <c r="X12" s="79">
        <v>66</v>
      </c>
      <c r="Y12" s="79"/>
      <c r="Z12" s="79">
        <v>54</v>
      </c>
      <c r="AA12" s="79">
        <v>28</v>
      </c>
      <c r="AB12" s="79">
        <v>26</v>
      </c>
    </row>
    <row r="13" spans="1:29" x14ac:dyDescent="0.25">
      <c r="A13" s="26" t="s">
        <v>201</v>
      </c>
      <c r="B13" s="79">
        <f t="shared" si="2"/>
        <v>124</v>
      </c>
      <c r="C13" s="79">
        <f t="shared" si="1"/>
        <v>73</v>
      </c>
      <c r="D13" s="79">
        <f t="shared" si="1"/>
        <v>51</v>
      </c>
      <c r="E13" s="79"/>
      <c r="F13" s="79">
        <v>41</v>
      </c>
      <c r="G13" s="79">
        <v>22</v>
      </c>
      <c r="H13" s="79">
        <v>19</v>
      </c>
      <c r="I13" s="79"/>
      <c r="J13" s="79">
        <v>18</v>
      </c>
      <c r="K13" s="79">
        <v>15</v>
      </c>
      <c r="L13" s="79">
        <v>3</v>
      </c>
      <c r="M13" s="79"/>
      <c r="N13" s="79">
        <v>18</v>
      </c>
      <c r="O13" s="79">
        <v>13</v>
      </c>
      <c r="P13" s="79">
        <v>5</v>
      </c>
      <c r="Q13" s="79"/>
      <c r="R13" s="79">
        <v>24</v>
      </c>
      <c r="S13" s="79">
        <v>12</v>
      </c>
      <c r="T13" s="79">
        <v>12</v>
      </c>
      <c r="U13" s="79"/>
      <c r="V13" s="79">
        <v>14</v>
      </c>
      <c r="W13" s="79">
        <v>7</v>
      </c>
      <c r="X13" s="79">
        <v>7</v>
      </c>
      <c r="Y13" s="79"/>
      <c r="Z13" s="79">
        <v>9</v>
      </c>
      <c r="AA13" s="79">
        <v>4</v>
      </c>
      <c r="AB13" s="79">
        <v>5</v>
      </c>
      <c r="AC13" s="121"/>
    </row>
    <row r="14" spans="1:29" x14ac:dyDescent="0.25">
      <c r="A14" s="26" t="s">
        <v>202</v>
      </c>
      <c r="B14" s="79">
        <f t="shared" si="2"/>
        <v>289</v>
      </c>
      <c r="C14" s="79">
        <f t="shared" si="1"/>
        <v>152</v>
      </c>
      <c r="D14" s="79">
        <f t="shared" si="1"/>
        <v>137</v>
      </c>
      <c r="E14" s="79"/>
      <c r="F14" s="79">
        <v>123</v>
      </c>
      <c r="G14" s="79">
        <v>65</v>
      </c>
      <c r="H14" s="79">
        <v>58</v>
      </c>
      <c r="I14" s="79"/>
      <c r="J14" s="79">
        <v>47</v>
      </c>
      <c r="K14" s="79">
        <v>24</v>
      </c>
      <c r="L14" s="79">
        <v>23</v>
      </c>
      <c r="M14" s="79"/>
      <c r="N14" s="79">
        <v>40</v>
      </c>
      <c r="O14" s="79">
        <v>19</v>
      </c>
      <c r="P14" s="79">
        <v>21</v>
      </c>
      <c r="Q14" s="79"/>
      <c r="R14" s="79">
        <v>30</v>
      </c>
      <c r="S14" s="79">
        <v>17</v>
      </c>
      <c r="T14" s="79">
        <v>13</v>
      </c>
      <c r="U14" s="79"/>
      <c r="V14" s="79">
        <v>33</v>
      </c>
      <c r="W14" s="79">
        <v>18</v>
      </c>
      <c r="X14" s="79">
        <v>15</v>
      </c>
      <c r="Y14" s="79"/>
      <c r="Z14" s="79">
        <v>16</v>
      </c>
      <c r="AA14" s="79">
        <v>9</v>
      </c>
      <c r="AB14" s="79">
        <v>7</v>
      </c>
      <c r="AC14" s="120"/>
    </row>
    <row r="15" spans="1:29" x14ac:dyDescent="0.25">
      <c r="A15" s="26" t="s">
        <v>203</v>
      </c>
      <c r="B15" s="79">
        <f t="shared" si="2"/>
        <v>113</v>
      </c>
      <c r="C15" s="79">
        <f t="shared" si="1"/>
        <v>66</v>
      </c>
      <c r="D15" s="79">
        <f t="shared" si="1"/>
        <v>47</v>
      </c>
      <c r="E15" s="79"/>
      <c r="F15" s="79">
        <v>56</v>
      </c>
      <c r="G15" s="79">
        <v>30</v>
      </c>
      <c r="H15" s="79">
        <v>26</v>
      </c>
      <c r="I15" s="79"/>
      <c r="J15" s="79">
        <v>27</v>
      </c>
      <c r="K15" s="79">
        <v>19</v>
      </c>
      <c r="L15" s="79">
        <v>8</v>
      </c>
      <c r="M15" s="79"/>
      <c r="N15" s="79">
        <v>15</v>
      </c>
      <c r="O15" s="79">
        <v>9</v>
      </c>
      <c r="P15" s="79">
        <v>6</v>
      </c>
      <c r="Q15" s="79"/>
      <c r="R15" s="79">
        <v>8</v>
      </c>
      <c r="S15" s="79">
        <v>4</v>
      </c>
      <c r="T15" s="79">
        <v>4</v>
      </c>
      <c r="U15" s="79"/>
      <c r="V15" s="79">
        <v>4</v>
      </c>
      <c r="W15" s="79">
        <v>2</v>
      </c>
      <c r="X15" s="79">
        <v>2</v>
      </c>
      <c r="Y15" s="79"/>
      <c r="Z15" s="79">
        <v>3</v>
      </c>
      <c r="AA15" s="79">
        <v>2</v>
      </c>
      <c r="AB15" s="79">
        <v>1</v>
      </c>
      <c r="AC15" s="121"/>
    </row>
    <row r="16" spans="1:29" x14ac:dyDescent="0.25">
      <c r="A16" s="26" t="s">
        <v>204</v>
      </c>
      <c r="B16" s="79">
        <f t="shared" si="2"/>
        <v>2041</v>
      </c>
      <c r="C16" s="79">
        <f t="shared" si="1"/>
        <v>1135</v>
      </c>
      <c r="D16" s="79">
        <f t="shared" si="1"/>
        <v>906</v>
      </c>
      <c r="E16" s="79"/>
      <c r="F16" s="79">
        <v>768</v>
      </c>
      <c r="G16" s="79">
        <v>437</v>
      </c>
      <c r="H16" s="79">
        <v>331</v>
      </c>
      <c r="I16" s="79"/>
      <c r="J16" s="79">
        <v>388</v>
      </c>
      <c r="K16" s="79">
        <v>212</v>
      </c>
      <c r="L16" s="79">
        <v>176</v>
      </c>
      <c r="M16" s="79"/>
      <c r="N16" s="79">
        <v>302</v>
      </c>
      <c r="O16" s="79">
        <v>169</v>
      </c>
      <c r="P16" s="79">
        <v>133</v>
      </c>
      <c r="Q16" s="79"/>
      <c r="R16" s="79">
        <v>266</v>
      </c>
      <c r="S16" s="79">
        <v>149</v>
      </c>
      <c r="T16" s="79">
        <v>117</v>
      </c>
      <c r="U16" s="79"/>
      <c r="V16" s="79">
        <v>262</v>
      </c>
      <c r="W16" s="79">
        <v>145</v>
      </c>
      <c r="X16" s="79">
        <v>117</v>
      </c>
      <c r="Y16" s="79"/>
      <c r="Z16" s="79">
        <v>55</v>
      </c>
      <c r="AA16" s="79">
        <v>23</v>
      </c>
      <c r="AB16" s="79">
        <v>32</v>
      </c>
      <c r="AC16" s="121"/>
    </row>
    <row r="17" spans="1:29" x14ac:dyDescent="0.25">
      <c r="A17" s="26" t="s">
        <v>205</v>
      </c>
      <c r="B17" s="79">
        <f t="shared" si="2"/>
        <v>612</v>
      </c>
      <c r="C17" s="79">
        <f t="shared" si="1"/>
        <v>361</v>
      </c>
      <c r="D17" s="79">
        <f t="shared" si="1"/>
        <v>251</v>
      </c>
      <c r="E17" s="79"/>
      <c r="F17" s="79">
        <v>274</v>
      </c>
      <c r="G17" s="79">
        <v>146</v>
      </c>
      <c r="H17" s="79">
        <v>128</v>
      </c>
      <c r="I17" s="79"/>
      <c r="J17" s="79">
        <v>114</v>
      </c>
      <c r="K17" s="79">
        <v>69</v>
      </c>
      <c r="L17" s="79">
        <v>45</v>
      </c>
      <c r="M17" s="79"/>
      <c r="N17" s="79">
        <v>89</v>
      </c>
      <c r="O17" s="79">
        <v>56</v>
      </c>
      <c r="P17" s="79">
        <v>33</v>
      </c>
      <c r="Q17" s="79"/>
      <c r="R17" s="79">
        <v>57</v>
      </c>
      <c r="S17" s="79">
        <v>37</v>
      </c>
      <c r="T17" s="79">
        <v>20</v>
      </c>
      <c r="U17" s="79"/>
      <c r="V17" s="79">
        <v>56</v>
      </c>
      <c r="W17" s="79">
        <v>36</v>
      </c>
      <c r="X17" s="79">
        <v>20</v>
      </c>
      <c r="Y17" s="79"/>
      <c r="Z17" s="79">
        <v>22</v>
      </c>
      <c r="AA17" s="79">
        <v>17</v>
      </c>
      <c r="AB17" s="79">
        <v>5</v>
      </c>
      <c r="AC17" s="121"/>
    </row>
    <row r="18" spans="1:29" x14ac:dyDescent="0.25">
      <c r="A18" s="26" t="s">
        <v>206</v>
      </c>
      <c r="B18" s="79">
        <f t="shared" si="2"/>
        <v>1887</v>
      </c>
      <c r="C18" s="79">
        <f t="shared" si="1"/>
        <v>1083</v>
      </c>
      <c r="D18" s="79">
        <f t="shared" si="1"/>
        <v>804</v>
      </c>
      <c r="E18" s="79"/>
      <c r="F18" s="79">
        <v>652</v>
      </c>
      <c r="G18" s="79">
        <v>380</v>
      </c>
      <c r="H18" s="79">
        <v>272</v>
      </c>
      <c r="I18" s="79"/>
      <c r="J18" s="79">
        <v>359</v>
      </c>
      <c r="K18" s="79">
        <v>189</v>
      </c>
      <c r="L18" s="79">
        <v>170</v>
      </c>
      <c r="M18" s="79"/>
      <c r="N18" s="79">
        <v>290</v>
      </c>
      <c r="O18" s="79">
        <v>174</v>
      </c>
      <c r="P18" s="79">
        <v>116</v>
      </c>
      <c r="Q18" s="79"/>
      <c r="R18" s="79">
        <v>281</v>
      </c>
      <c r="S18" s="79">
        <v>164</v>
      </c>
      <c r="T18" s="79">
        <v>117</v>
      </c>
      <c r="U18" s="79"/>
      <c r="V18" s="79">
        <v>195</v>
      </c>
      <c r="W18" s="79">
        <v>108</v>
      </c>
      <c r="X18" s="79">
        <v>87</v>
      </c>
      <c r="Y18" s="79"/>
      <c r="Z18" s="79">
        <v>110</v>
      </c>
      <c r="AA18" s="79">
        <v>68</v>
      </c>
      <c r="AB18" s="79">
        <v>42</v>
      </c>
      <c r="AC18" s="121"/>
    </row>
    <row r="19" spans="1:29" x14ac:dyDescent="0.25">
      <c r="A19" s="26" t="s">
        <v>207</v>
      </c>
      <c r="B19" s="79">
        <f t="shared" si="2"/>
        <v>612</v>
      </c>
      <c r="C19" s="79">
        <f t="shared" si="1"/>
        <v>377</v>
      </c>
      <c r="D19" s="79">
        <f t="shared" si="1"/>
        <v>235</v>
      </c>
      <c r="E19" s="79"/>
      <c r="F19" s="79">
        <v>209</v>
      </c>
      <c r="G19" s="79">
        <v>130</v>
      </c>
      <c r="H19" s="79">
        <v>79</v>
      </c>
      <c r="I19" s="79"/>
      <c r="J19" s="79">
        <v>107</v>
      </c>
      <c r="K19" s="79">
        <v>67</v>
      </c>
      <c r="L19" s="79">
        <v>40</v>
      </c>
      <c r="M19" s="79"/>
      <c r="N19" s="79">
        <v>77</v>
      </c>
      <c r="O19" s="79">
        <v>48</v>
      </c>
      <c r="P19" s="79">
        <v>29</v>
      </c>
      <c r="Q19" s="79"/>
      <c r="R19" s="79">
        <v>97</v>
      </c>
      <c r="S19" s="79">
        <v>53</v>
      </c>
      <c r="T19" s="79">
        <v>44</v>
      </c>
      <c r="U19" s="79"/>
      <c r="V19" s="79">
        <v>80</v>
      </c>
      <c r="W19" s="79">
        <v>47</v>
      </c>
      <c r="X19" s="79">
        <v>33</v>
      </c>
      <c r="Y19" s="79"/>
      <c r="Z19" s="79">
        <v>42</v>
      </c>
      <c r="AA19" s="79">
        <v>32</v>
      </c>
      <c r="AB19" s="79">
        <v>10</v>
      </c>
      <c r="AC19" s="121"/>
    </row>
    <row r="20" spans="1:29" x14ac:dyDescent="0.25">
      <c r="A20" s="108" t="s">
        <v>208</v>
      </c>
      <c r="B20" s="79">
        <f t="shared" si="2"/>
        <v>1222</v>
      </c>
      <c r="C20" s="79">
        <f t="shared" si="1"/>
        <v>627</v>
      </c>
      <c r="D20" s="79">
        <f t="shared" si="1"/>
        <v>595</v>
      </c>
      <c r="E20" s="79"/>
      <c r="F20" s="79">
        <v>482</v>
      </c>
      <c r="G20" s="79">
        <v>256</v>
      </c>
      <c r="H20" s="79">
        <v>226</v>
      </c>
      <c r="I20" s="79"/>
      <c r="J20" s="79">
        <v>153</v>
      </c>
      <c r="K20" s="79">
        <v>79</v>
      </c>
      <c r="L20" s="79">
        <v>74</v>
      </c>
      <c r="M20" s="79"/>
      <c r="N20" s="79">
        <v>180</v>
      </c>
      <c r="O20" s="79">
        <v>91</v>
      </c>
      <c r="P20" s="79">
        <v>89</v>
      </c>
      <c r="Q20" s="79"/>
      <c r="R20" s="79">
        <v>183</v>
      </c>
      <c r="S20" s="79">
        <v>87</v>
      </c>
      <c r="T20" s="79">
        <v>96</v>
      </c>
      <c r="U20" s="79"/>
      <c r="V20" s="79">
        <v>162</v>
      </c>
      <c r="W20" s="79">
        <v>80</v>
      </c>
      <c r="X20" s="79">
        <v>82</v>
      </c>
      <c r="Y20" s="79"/>
      <c r="Z20" s="79">
        <v>62</v>
      </c>
      <c r="AA20" s="79">
        <v>34</v>
      </c>
      <c r="AB20" s="79">
        <v>28</v>
      </c>
      <c r="AC20" s="121"/>
    </row>
    <row r="21" spans="1:29" x14ac:dyDescent="0.25">
      <c r="A21" s="26" t="s">
        <v>209</v>
      </c>
      <c r="B21" s="79">
        <f t="shared" si="2"/>
        <v>737</v>
      </c>
      <c r="C21" s="79">
        <f t="shared" si="1"/>
        <v>407</v>
      </c>
      <c r="D21" s="79">
        <f t="shared" si="1"/>
        <v>330</v>
      </c>
      <c r="E21" s="79"/>
      <c r="F21" s="79">
        <v>185</v>
      </c>
      <c r="G21" s="79">
        <v>96</v>
      </c>
      <c r="H21" s="79">
        <v>89</v>
      </c>
      <c r="I21" s="79"/>
      <c r="J21" s="79">
        <v>146</v>
      </c>
      <c r="K21" s="79">
        <v>84</v>
      </c>
      <c r="L21" s="79">
        <v>62</v>
      </c>
      <c r="M21" s="79"/>
      <c r="N21" s="79">
        <v>118</v>
      </c>
      <c r="O21" s="79">
        <v>65</v>
      </c>
      <c r="P21" s="79">
        <v>53</v>
      </c>
      <c r="Q21" s="79"/>
      <c r="R21" s="79">
        <v>127</v>
      </c>
      <c r="S21" s="79">
        <v>72</v>
      </c>
      <c r="T21" s="79">
        <v>55</v>
      </c>
      <c r="U21" s="79"/>
      <c r="V21" s="79">
        <v>104</v>
      </c>
      <c r="W21" s="79">
        <v>60</v>
      </c>
      <c r="X21" s="79">
        <v>44</v>
      </c>
      <c r="Y21" s="79"/>
      <c r="Z21" s="79">
        <v>57</v>
      </c>
      <c r="AA21" s="79">
        <v>30</v>
      </c>
      <c r="AB21" s="79">
        <v>27</v>
      </c>
      <c r="AC21" s="121"/>
    </row>
    <row r="22" spans="1:29" x14ac:dyDescent="0.25">
      <c r="A22" s="26" t="s">
        <v>210</v>
      </c>
      <c r="B22" s="79">
        <f t="shared" si="2"/>
        <v>1103</v>
      </c>
      <c r="C22" s="79">
        <f t="shared" si="1"/>
        <v>619</v>
      </c>
      <c r="D22" s="79">
        <f t="shared" si="1"/>
        <v>484</v>
      </c>
      <c r="E22" s="79"/>
      <c r="F22" s="79">
        <v>379</v>
      </c>
      <c r="G22" s="79">
        <v>214</v>
      </c>
      <c r="H22" s="79">
        <v>165</v>
      </c>
      <c r="I22" s="79"/>
      <c r="J22" s="79">
        <v>180</v>
      </c>
      <c r="K22" s="79">
        <v>91</v>
      </c>
      <c r="L22" s="79">
        <v>89</v>
      </c>
      <c r="M22" s="79"/>
      <c r="N22" s="79">
        <v>185</v>
      </c>
      <c r="O22" s="79">
        <v>105</v>
      </c>
      <c r="P22" s="79">
        <v>80</v>
      </c>
      <c r="Q22" s="79"/>
      <c r="R22" s="79">
        <v>161</v>
      </c>
      <c r="S22" s="79">
        <v>104</v>
      </c>
      <c r="T22" s="79">
        <v>57</v>
      </c>
      <c r="U22" s="79"/>
      <c r="V22" s="79">
        <v>138</v>
      </c>
      <c r="W22" s="79">
        <v>70</v>
      </c>
      <c r="X22" s="79">
        <v>68</v>
      </c>
      <c r="Y22" s="79"/>
      <c r="Z22" s="79">
        <v>60</v>
      </c>
      <c r="AA22" s="79">
        <v>35</v>
      </c>
      <c r="AB22" s="79">
        <v>25</v>
      </c>
      <c r="AC22" s="121"/>
    </row>
    <row r="23" spans="1:29" x14ac:dyDescent="0.25">
      <c r="A23" s="26" t="s">
        <v>211</v>
      </c>
      <c r="B23" s="79">
        <f t="shared" si="2"/>
        <v>420</v>
      </c>
      <c r="C23" s="79">
        <f t="shared" si="1"/>
        <v>254</v>
      </c>
      <c r="D23" s="79">
        <f t="shared" si="1"/>
        <v>166</v>
      </c>
      <c r="E23" s="79"/>
      <c r="F23" s="79">
        <v>169</v>
      </c>
      <c r="G23" s="79">
        <v>107</v>
      </c>
      <c r="H23" s="79">
        <v>62</v>
      </c>
      <c r="I23" s="79"/>
      <c r="J23" s="79">
        <v>83</v>
      </c>
      <c r="K23" s="79">
        <v>44</v>
      </c>
      <c r="L23" s="79">
        <v>39</v>
      </c>
      <c r="M23" s="79"/>
      <c r="N23" s="79">
        <v>73</v>
      </c>
      <c r="O23" s="79">
        <v>44</v>
      </c>
      <c r="P23" s="79">
        <v>29</v>
      </c>
      <c r="Q23" s="79"/>
      <c r="R23" s="79">
        <v>36</v>
      </c>
      <c r="S23" s="79">
        <v>20</v>
      </c>
      <c r="T23" s="79">
        <v>16</v>
      </c>
      <c r="U23" s="79"/>
      <c r="V23" s="79">
        <v>35</v>
      </c>
      <c r="W23" s="79">
        <v>26</v>
      </c>
      <c r="X23" s="79">
        <v>9</v>
      </c>
      <c r="Y23" s="79"/>
      <c r="Z23" s="79">
        <v>24</v>
      </c>
      <c r="AA23" s="79">
        <v>13</v>
      </c>
      <c r="AB23" s="79">
        <v>11</v>
      </c>
      <c r="AC23" s="120"/>
    </row>
    <row r="24" spans="1:29" x14ac:dyDescent="0.25">
      <c r="A24" s="26" t="s">
        <v>212</v>
      </c>
      <c r="B24" s="79">
        <f t="shared" si="2"/>
        <v>692</v>
      </c>
      <c r="C24" s="79">
        <f t="shared" si="1"/>
        <v>403</v>
      </c>
      <c r="D24" s="79">
        <f t="shared" si="1"/>
        <v>289</v>
      </c>
      <c r="E24" s="79"/>
      <c r="F24" s="79">
        <v>219</v>
      </c>
      <c r="G24" s="79">
        <v>136</v>
      </c>
      <c r="H24" s="79">
        <v>83</v>
      </c>
      <c r="I24" s="79"/>
      <c r="J24" s="79">
        <v>153</v>
      </c>
      <c r="K24" s="79">
        <v>90</v>
      </c>
      <c r="L24" s="79">
        <v>63</v>
      </c>
      <c r="M24" s="79"/>
      <c r="N24" s="79">
        <v>105</v>
      </c>
      <c r="O24" s="79">
        <v>59</v>
      </c>
      <c r="P24" s="79">
        <v>46</v>
      </c>
      <c r="Q24" s="79"/>
      <c r="R24" s="79">
        <v>98</v>
      </c>
      <c r="S24" s="79">
        <v>60</v>
      </c>
      <c r="T24" s="79">
        <v>38</v>
      </c>
      <c r="U24" s="79"/>
      <c r="V24" s="79">
        <v>98</v>
      </c>
      <c r="W24" s="79">
        <v>49</v>
      </c>
      <c r="X24" s="79">
        <v>49</v>
      </c>
      <c r="Y24" s="79"/>
      <c r="Z24" s="79">
        <v>19</v>
      </c>
      <c r="AA24" s="79">
        <v>9</v>
      </c>
      <c r="AB24" s="79">
        <v>10</v>
      </c>
      <c r="AC24" s="121"/>
    </row>
    <row r="25" spans="1:29" x14ac:dyDescent="0.25">
      <c r="A25" s="26" t="s">
        <v>213</v>
      </c>
      <c r="B25" s="79">
        <f t="shared" si="2"/>
        <v>263</v>
      </c>
      <c r="C25" s="79">
        <f t="shared" si="2"/>
        <v>155</v>
      </c>
      <c r="D25" s="79">
        <f t="shared" si="2"/>
        <v>108</v>
      </c>
      <c r="E25" s="79"/>
      <c r="F25" s="79">
        <v>104</v>
      </c>
      <c r="G25" s="79">
        <v>61</v>
      </c>
      <c r="H25" s="79">
        <v>43</v>
      </c>
      <c r="I25" s="79"/>
      <c r="J25" s="79">
        <v>38</v>
      </c>
      <c r="K25" s="79">
        <v>22</v>
      </c>
      <c r="L25" s="79">
        <v>16</v>
      </c>
      <c r="M25" s="79"/>
      <c r="N25" s="79">
        <v>53</v>
      </c>
      <c r="O25" s="79">
        <v>31</v>
      </c>
      <c r="P25" s="79">
        <v>22</v>
      </c>
      <c r="Q25" s="79"/>
      <c r="R25" s="79">
        <v>21</v>
      </c>
      <c r="S25" s="79">
        <v>14</v>
      </c>
      <c r="T25" s="79">
        <v>7</v>
      </c>
      <c r="U25" s="79"/>
      <c r="V25" s="79">
        <v>33</v>
      </c>
      <c r="W25" s="79">
        <v>19</v>
      </c>
      <c r="X25" s="79">
        <v>14</v>
      </c>
      <c r="Y25" s="79"/>
      <c r="Z25" s="79">
        <v>14</v>
      </c>
      <c r="AA25" s="79">
        <v>8</v>
      </c>
      <c r="AB25" s="79">
        <v>6</v>
      </c>
      <c r="AC25" s="121"/>
    </row>
    <row r="26" spans="1:29" x14ac:dyDescent="0.25">
      <c r="A26" s="26" t="s">
        <v>214</v>
      </c>
      <c r="B26" s="79">
        <f t="shared" si="2"/>
        <v>334</v>
      </c>
      <c r="C26" s="79">
        <f t="shared" si="2"/>
        <v>205</v>
      </c>
      <c r="D26" s="79">
        <f>+H26+L26+P26+T26+X26</f>
        <v>129</v>
      </c>
      <c r="E26" s="79"/>
      <c r="F26" s="79">
        <v>130</v>
      </c>
      <c r="G26" s="79">
        <v>68</v>
      </c>
      <c r="H26" s="79">
        <v>62</v>
      </c>
      <c r="I26" s="79"/>
      <c r="J26" s="79">
        <v>72</v>
      </c>
      <c r="K26" s="79">
        <v>51</v>
      </c>
      <c r="L26" s="79">
        <v>21</v>
      </c>
      <c r="M26" s="79"/>
      <c r="N26" s="79">
        <v>54</v>
      </c>
      <c r="O26" s="79">
        <v>37</v>
      </c>
      <c r="P26" s="79">
        <v>17</v>
      </c>
      <c r="Q26" s="79"/>
      <c r="R26" s="79">
        <v>46</v>
      </c>
      <c r="S26" s="79">
        <v>28</v>
      </c>
      <c r="T26" s="79">
        <v>18</v>
      </c>
      <c r="U26" s="79"/>
      <c r="V26" s="79">
        <v>29</v>
      </c>
      <c r="W26" s="79">
        <v>18</v>
      </c>
      <c r="X26" s="79">
        <v>11</v>
      </c>
      <c r="Y26" s="79"/>
      <c r="Z26" s="79">
        <v>3</v>
      </c>
      <c r="AA26" s="79">
        <v>3</v>
      </c>
      <c r="AB26" s="79" t="s">
        <v>191</v>
      </c>
      <c r="AC26" s="121"/>
    </row>
    <row r="27" spans="1:29" x14ac:dyDescent="0.25">
      <c r="A27" s="26" t="s">
        <v>215</v>
      </c>
      <c r="B27" s="79">
        <f t="shared" si="2"/>
        <v>291</v>
      </c>
      <c r="C27" s="79">
        <f t="shared" si="2"/>
        <v>163</v>
      </c>
      <c r="D27" s="79">
        <f t="shared" si="2"/>
        <v>128</v>
      </c>
      <c r="E27" s="79"/>
      <c r="F27" s="79">
        <v>115</v>
      </c>
      <c r="G27" s="79">
        <v>70</v>
      </c>
      <c r="H27" s="79">
        <v>45</v>
      </c>
      <c r="I27" s="79"/>
      <c r="J27" s="79">
        <v>52</v>
      </c>
      <c r="K27" s="79">
        <v>23</v>
      </c>
      <c r="L27" s="79">
        <v>29</v>
      </c>
      <c r="M27" s="79"/>
      <c r="N27" s="79">
        <v>51</v>
      </c>
      <c r="O27" s="79">
        <v>33</v>
      </c>
      <c r="P27" s="79">
        <v>18</v>
      </c>
      <c r="Q27" s="79"/>
      <c r="R27" s="79">
        <v>44</v>
      </c>
      <c r="S27" s="79">
        <v>19</v>
      </c>
      <c r="T27" s="79">
        <v>25</v>
      </c>
      <c r="U27" s="79"/>
      <c r="V27" s="79">
        <v>19</v>
      </c>
      <c r="W27" s="79">
        <v>11</v>
      </c>
      <c r="X27" s="79">
        <v>8</v>
      </c>
      <c r="Y27" s="79"/>
      <c r="Z27" s="79">
        <v>10</v>
      </c>
      <c r="AA27" s="79">
        <v>7</v>
      </c>
      <c r="AB27" s="79">
        <v>3</v>
      </c>
      <c r="AC27" s="121"/>
    </row>
    <row r="28" spans="1:29" x14ac:dyDescent="0.25">
      <c r="A28" s="26" t="s">
        <v>216</v>
      </c>
      <c r="B28" s="79">
        <f t="shared" si="2"/>
        <v>563</v>
      </c>
      <c r="C28" s="79">
        <f t="shared" si="2"/>
        <v>325</v>
      </c>
      <c r="D28" s="79">
        <f t="shared" si="2"/>
        <v>238</v>
      </c>
      <c r="E28" s="79"/>
      <c r="F28" s="79">
        <v>218</v>
      </c>
      <c r="G28" s="79">
        <v>122</v>
      </c>
      <c r="H28" s="79">
        <v>96</v>
      </c>
      <c r="I28" s="79"/>
      <c r="J28" s="79">
        <v>117</v>
      </c>
      <c r="K28" s="79">
        <v>71</v>
      </c>
      <c r="L28" s="79">
        <v>46</v>
      </c>
      <c r="M28" s="79"/>
      <c r="N28" s="79">
        <v>120</v>
      </c>
      <c r="O28" s="79">
        <v>67</v>
      </c>
      <c r="P28" s="79">
        <v>53</v>
      </c>
      <c r="Q28" s="79"/>
      <c r="R28" s="79">
        <v>59</v>
      </c>
      <c r="S28" s="79">
        <v>40</v>
      </c>
      <c r="T28" s="79">
        <v>19</v>
      </c>
      <c r="U28" s="79"/>
      <c r="V28" s="79">
        <v>39</v>
      </c>
      <c r="W28" s="79">
        <v>22</v>
      </c>
      <c r="X28" s="79">
        <v>17</v>
      </c>
      <c r="Y28" s="79"/>
      <c r="Z28" s="79">
        <v>10</v>
      </c>
      <c r="AA28" s="79">
        <v>3</v>
      </c>
      <c r="AB28" s="79">
        <v>7</v>
      </c>
      <c r="AC28" s="121"/>
    </row>
    <row r="29" spans="1:29" x14ac:dyDescent="0.25">
      <c r="A29" s="26" t="s">
        <v>217</v>
      </c>
      <c r="B29" s="79">
        <f t="shared" si="2"/>
        <v>801</v>
      </c>
      <c r="C29" s="79">
        <f t="shared" si="2"/>
        <v>478</v>
      </c>
      <c r="D29" s="79">
        <f t="shared" si="2"/>
        <v>323</v>
      </c>
      <c r="E29" s="79"/>
      <c r="F29" s="79">
        <v>342</v>
      </c>
      <c r="G29" s="79">
        <v>199</v>
      </c>
      <c r="H29" s="79">
        <v>143</v>
      </c>
      <c r="I29" s="79"/>
      <c r="J29" s="79">
        <v>161</v>
      </c>
      <c r="K29" s="79">
        <v>96</v>
      </c>
      <c r="L29" s="79">
        <v>65</v>
      </c>
      <c r="M29" s="79"/>
      <c r="N29" s="79">
        <v>98</v>
      </c>
      <c r="O29" s="79">
        <v>62</v>
      </c>
      <c r="P29" s="79">
        <v>36</v>
      </c>
      <c r="Q29" s="79"/>
      <c r="R29" s="79">
        <v>94</v>
      </c>
      <c r="S29" s="79">
        <v>48</v>
      </c>
      <c r="T29" s="79">
        <v>46</v>
      </c>
      <c r="U29" s="79"/>
      <c r="V29" s="79">
        <v>65</v>
      </c>
      <c r="W29" s="79">
        <v>39</v>
      </c>
      <c r="X29" s="79">
        <v>26</v>
      </c>
      <c r="Y29" s="79"/>
      <c r="Z29" s="79">
        <v>41</v>
      </c>
      <c r="AA29" s="79">
        <v>34</v>
      </c>
      <c r="AB29" s="79">
        <v>7</v>
      </c>
      <c r="AC29" s="121"/>
    </row>
    <row r="30" spans="1:29" x14ac:dyDescent="0.25">
      <c r="A30" s="26" t="s">
        <v>218</v>
      </c>
      <c r="B30" s="79">
        <f t="shared" si="2"/>
        <v>403</v>
      </c>
      <c r="C30" s="79">
        <f t="shared" si="2"/>
        <v>238</v>
      </c>
      <c r="D30" s="79">
        <f t="shared" si="2"/>
        <v>165</v>
      </c>
      <c r="E30" s="79"/>
      <c r="F30" s="79">
        <v>146</v>
      </c>
      <c r="G30" s="79">
        <v>80</v>
      </c>
      <c r="H30" s="79">
        <v>66</v>
      </c>
      <c r="I30" s="79"/>
      <c r="J30" s="79">
        <v>84</v>
      </c>
      <c r="K30" s="79">
        <v>44</v>
      </c>
      <c r="L30" s="79">
        <v>40</v>
      </c>
      <c r="M30" s="79"/>
      <c r="N30" s="79">
        <v>60</v>
      </c>
      <c r="O30" s="79">
        <v>42</v>
      </c>
      <c r="P30" s="79">
        <v>18</v>
      </c>
      <c r="Q30" s="79"/>
      <c r="R30" s="79">
        <v>65</v>
      </c>
      <c r="S30" s="79">
        <v>39</v>
      </c>
      <c r="T30" s="79">
        <v>26</v>
      </c>
      <c r="U30" s="79"/>
      <c r="V30" s="79">
        <v>36</v>
      </c>
      <c r="W30" s="79">
        <v>23</v>
      </c>
      <c r="X30" s="79">
        <v>13</v>
      </c>
      <c r="Y30" s="79"/>
      <c r="Z30" s="79">
        <v>12</v>
      </c>
      <c r="AA30" s="79">
        <v>10</v>
      </c>
      <c r="AB30" s="79">
        <v>2</v>
      </c>
      <c r="AC30" s="121"/>
    </row>
    <row r="31" spans="1:29" x14ac:dyDescent="0.25">
      <c r="A31" s="26" t="s">
        <v>219</v>
      </c>
      <c r="B31" s="79">
        <f t="shared" si="2"/>
        <v>319</v>
      </c>
      <c r="C31" s="79">
        <f t="shared" si="2"/>
        <v>194</v>
      </c>
      <c r="D31" s="79">
        <f t="shared" si="2"/>
        <v>125</v>
      </c>
      <c r="E31" s="79"/>
      <c r="F31" s="79">
        <v>116</v>
      </c>
      <c r="G31" s="79">
        <v>69</v>
      </c>
      <c r="H31" s="79">
        <v>47</v>
      </c>
      <c r="I31" s="79"/>
      <c r="J31" s="79">
        <v>65</v>
      </c>
      <c r="K31" s="79">
        <v>45</v>
      </c>
      <c r="L31" s="79">
        <v>20</v>
      </c>
      <c r="M31" s="79"/>
      <c r="N31" s="79">
        <v>62</v>
      </c>
      <c r="O31" s="79">
        <v>40</v>
      </c>
      <c r="P31" s="79">
        <v>22</v>
      </c>
      <c r="Q31" s="79"/>
      <c r="R31" s="79">
        <v>29</v>
      </c>
      <c r="S31" s="79">
        <v>16</v>
      </c>
      <c r="T31" s="79">
        <v>13</v>
      </c>
      <c r="U31" s="79"/>
      <c r="V31" s="79">
        <v>23</v>
      </c>
      <c r="W31" s="79">
        <v>15</v>
      </c>
      <c r="X31" s="79">
        <v>8</v>
      </c>
      <c r="Y31" s="79"/>
      <c r="Z31" s="79">
        <v>24</v>
      </c>
      <c r="AA31" s="79">
        <v>9</v>
      </c>
      <c r="AB31" s="79">
        <v>15</v>
      </c>
      <c r="AC31" s="121"/>
    </row>
    <row r="32" spans="1:29" x14ac:dyDescent="0.25">
      <c r="A32" s="26" t="s">
        <v>220</v>
      </c>
      <c r="B32" s="79">
        <f t="shared" si="2"/>
        <v>163</v>
      </c>
      <c r="C32" s="79">
        <f t="shared" si="2"/>
        <v>91</v>
      </c>
      <c r="D32" s="79">
        <f t="shared" si="2"/>
        <v>72</v>
      </c>
      <c r="E32" s="79"/>
      <c r="F32" s="79">
        <v>52</v>
      </c>
      <c r="G32" s="79">
        <v>26</v>
      </c>
      <c r="H32" s="79">
        <v>26</v>
      </c>
      <c r="I32" s="79"/>
      <c r="J32" s="79">
        <v>36</v>
      </c>
      <c r="K32" s="79">
        <v>20</v>
      </c>
      <c r="L32" s="79">
        <v>16</v>
      </c>
      <c r="M32" s="79"/>
      <c r="N32" s="79">
        <v>25</v>
      </c>
      <c r="O32" s="79">
        <v>14</v>
      </c>
      <c r="P32" s="79">
        <v>11</v>
      </c>
      <c r="Q32" s="79"/>
      <c r="R32" s="79">
        <v>21</v>
      </c>
      <c r="S32" s="79">
        <v>13</v>
      </c>
      <c r="T32" s="79">
        <v>8</v>
      </c>
      <c r="U32" s="79"/>
      <c r="V32" s="79">
        <v>25</v>
      </c>
      <c r="W32" s="79">
        <v>16</v>
      </c>
      <c r="X32" s="79">
        <v>9</v>
      </c>
      <c r="Y32" s="79"/>
      <c r="Z32" s="79">
        <v>4</v>
      </c>
      <c r="AA32" s="79">
        <v>2</v>
      </c>
      <c r="AB32" s="79">
        <v>2</v>
      </c>
      <c r="AC32" s="121"/>
    </row>
    <row r="33" spans="1:29" x14ac:dyDescent="0.25">
      <c r="A33" s="26" t="s">
        <v>221</v>
      </c>
      <c r="B33" s="79">
        <f t="shared" si="2"/>
        <v>1029</v>
      </c>
      <c r="C33" s="79">
        <f t="shared" si="2"/>
        <v>616</v>
      </c>
      <c r="D33" s="79">
        <f t="shared" si="2"/>
        <v>413</v>
      </c>
      <c r="E33" s="79"/>
      <c r="F33" s="79">
        <v>339</v>
      </c>
      <c r="G33" s="79">
        <v>191</v>
      </c>
      <c r="H33" s="79">
        <v>148</v>
      </c>
      <c r="I33" s="79"/>
      <c r="J33" s="79">
        <v>212</v>
      </c>
      <c r="K33" s="79">
        <v>131</v>
      </c>
      <c r="L33" s="79">
        <v>81</v>
      </c>
      <c r="M33" s="79"/>
      <c r="N33" s="79">
        <v>160</v>
      </c>
      <c r="O33" s="79">
        <v>94</v>
      </c>
      <c r="P33" s="79">
        <v>66</v>
      </c>
      <c r="Q33" s="79"/>
      <c r="R33" s="79">
        <v>165</v>
      </c>
      <c r="S33" s="79">
        <v>105</v>
      </c>
      <c r="T33" s="79">
        <v>60</v>
      </c>
      <c r="U33" s="79"/>
      <c r="V33" s="79">
        <v>101</v>
      </c>
      <c r="W33" s="79">
        <v>63</v>
      </c>
      <c r="X33" s="79">
        <v>38</v>
      </c>
      <c r="Y33" s="79"/>
      <c r="Z33" s="79">
        <v>52</v>
      </c>
      <c r="AA33" s="79">
        <v>32</v>
      </c>
      <c r="AB33" s="79">
        <v>20</v>
      </c>
      <c r="AC33" s="121"/>
    </row>
    <row r="34" spans="1:29" x14ac:dyDescent="0.25">
      <c r="A34" s="26" t="s">
        <v>222</v>
      </c>
      <c r="B34" s="79">
        <f t="shared" si="2"/>
        <v>1043</v>
      </c>
      <c r="C34" s="79">
        <f t="shared" si="2"/>
        <v>615</v>
      </c>
      <c r="D34" s="79">
        <f t="shared" si="2"/>
        <v>428</v>
      </c>
      <c r="E34" s="79"/>
      <c r="F34" s="79">
        <v>360</v>
      </c>
      <c r="G34" s="79">
        <v>207</v>
      </c>
      <c r="H34" s="79">
        <v>153</v>
      </c>
      <c r="I34" s="79"/>
      <c r="J34" s="79">
        <v>176</v>
      </c>
      <c r="K34" s="79">
        <v>100</v>
      </c>
      <c r="L34" s="79">
        <v>76</v>
      </c>
      <c r="M34" s="79"/>
      <c r="N34" s="79">
        <v>170</v>
      </c>
      <c r="O34" s="79">
        <v>100</v>
      </c>
      <c r="P34" s="79">
        <v>70</v>
      </c>
      <c r="Q34" s="79"/>
      <c r="R34" s="79">
        <v>133</v>
      </c>
      <c r="S34" s="79">
        <v>83</v>
      </c>
      <c r="T34" s="79">
        <v>50</v>
      </c>
      <c r="U34" s="79"/>
      <c r="V34" s="79">
        <v>158</v>
      </c>
      <c r="W34" s="79">
        <v>95</v>
      </c>
      <c r="X34" s="79">
        <v>63</v>
      </c>
      <c r="Y34" s="79"/>
      <c r="Z34" s="79">
        <v>46</v>
      </c>
      <c r="AA34" s="79">
        <v>30</v>
      </c>
      <c r="AB34" s="79">
        <v>16</v>
      </c>
    </row>
    <row r="35" spans="1:29" ht="15.75" thickBot="1" x14ac:dyDescent="0.3">
      <c r="A35" s="27" t="s">
        <v>223</v>
      </c>
      <c r="B35" s="141">
        <f t="shared" si="2"/>
        <v>477</v>
      </c>
      <c r="C35" s="141">
        <f t="shared" si="2"/>
        <v>261</v>
      </c>
      <c r="D35" s="141">
        <f t="shared" si="2"/>
        <v>216</v>
      </c>
      <c r="E35" s="141"/>
      <c r="F35" s="141">
        <v>129</v>
      </c>
      <c r="G35" s="141">
        <v>73</v>
      </c>
      <c r="H35" s="141">
        <v>56</v>
      </c>
      <c r="I35" s="141"/>
      <c r="J35" s="141">
        <v>106</v>
      </c>
      <c r="K35" s="141">
        <v>62</v>
      </c>
      <c r="L35" s="141">
        <v>44</v>
      </c>
      <c r="M35" s="141"/>
      <c r="N35" s="141">
        <v>94</v>
      </c>
      <c r="O35" s="141">
        <v>46</v>
      </c>
      <c r="P35" s="141">
        <v>48</v>
      </c>
      <c r="Q35" s="141"/>
      <c r="R35" s="141">
        <v>66</v>
      </c>
      <c r="S35" s="141">
        <v>36</v>
      </c>
      <c r="T35" s="141">
        <v>30</v>
      </c>
      <c r="U35" s="141"/>
      <c r="V35" s="141">
        <v>70</v>
      </c>
      <c r="W35" s="141">
        <v>35</v>
      </c>
      <c r="X35" s="141">
        <v>35</v>
      </c>
      <c r="Y35" s="141"/>
      <c r="Z35" s="141">
        <v>12</v>
      </c>
      <c r="AA35" s="141">
        <v>9</v>
      </c>
      <c r="AB35" s="141">
        <v>3</v>
      </c>
      <c r="AC35" s="121"/>
    </row>
    <row r="36" spans="1:29" x14ac:dyDescent="0.25">
      <c r="A36" s="218" t="s">
        <v>122</v>
      </c>
      <c r="B36" s="218"/>
      <c r="C36" s="218"/>
      <c r="D36" s="218"/>
      <c r="E36" s="218"/>
      <c r="F36" s="218"/>
      <c r="G36" s="218"/>
      <c r="AC36" s="121"/>
    </row>
    <row r="37" spans="1:29" x14ac:dyDescent="0.25">
      <c r="AC37" s="121"/>
    </row>
    <row r="38" spans="1:29" x14ac:dyDescent="0.25">
      <c r="AC38" s="121"/>
    </row>
    <row r="39" spans="1:29" x14ac:dyDescent="0.25">
      <c r="AC39" s="121"/>
    </row>
    <row r="40" spans="1:29" x14ac:dyDescent="0.25">
      <c r="AC40" s="121"/>
    </row>
    <row r="41" spans="1:29" x14ac:dyDescent="0.25">
      <c r="AC41" s="120"/>
    </row>
    <row r="42" spans="1:29" x14ac:dyDescent="0.25">
      <c r="AC42" s="121"/>
    </row>
    <row r="43" spans="1:29" x14ac:dyDescent="0.25">
      <c r="AC43" s="121"/>
    </row>
    <row r="44" spans="1:29" x14ac:dyDescent="0.25">
      <c r="AC44" s="121"/>
    </row>
  </sheetData>
  <mergeCells count="14">
    <mergeCell ref="R6:T6"/>
    <mergeCell ref="V6:X6"/>
    <mergeCell ref="Z6:AB6"/>
    <mergeCell ref="A36:G36"/>
    <mergeCell ref="A6:A7"/>
    <mergeCell ref="B6:D6"/>
    <mergeCell ref="F6:H6"/>
    <mergeCell ref="J6:L6"/>
    <mergeCell ref="N6:P6"/>
    <mergeCell ref="A1:AB1"/>
    <mergeCell ref="A2:AB2"/>
    <mergeCell ref="A3:AB3"/>
    <mergeCell ref="A4:AB4"/>
    <mergeCell ref="A5:AB5"/>
  </mergeCells>
  <hyperlinks>
    <hyperlink ref="AC2" location="Contenido!A1" display="Contenido" xr:uid="{B88667C7-8235-466B-9BBD-5C86DD82E6CE}"/>
  </hyperlinks>
  <pageMargins left="0.7" right="0.7" top="0.75" bottom="0.75" header="0.3" footer="0.3"/>
  <pageSetup scale="61" orientation="landscape" r:id="rId1"/>
  <ignoredErrors>
    <ignoredError sqref="D2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F2230-2988-4385-9AB5-BF3E4045460F}">
  <sheetPr>
    <pageSetUpPr fitToPage="1"/>
  </sheetPr>
  <dimension ref="B1:C88"/>
  <sheetViews>
    <sheetView showGridLines="0" workbookViewId="0">
      <selection activeCell="B2" sqref="B2:C2"/>
    </sheetView>
  </sheetViews>
  <sheetFormatPr baseColWidth="10" defaultColWidth="11.42578125" defaultRowHeight="15" x14ac:dyDescent="0.25"/>
  <cols>
    <col min="2" max="2" width="5.7109375" style="123" customWidth="1"/>
    <col min="3" max="3" width="143.5703125" style="124" customWidth="1"/>
  </cols>
  <sheetData>
    <row r="1" spans="2:3" ht="20.100000000000001" customHeight="1" thickBot="1" x14ac:dyDescent="0.3">
      <c r="B1" s="202" t="s">
        <v>22</v>
      </c>
      <c r="C1" s="203"/>
    </row>
    <row r="2" spans="2:3" s="124" customFormat="1" ht="17.45" customHeight="1" x14ac:dyDescent="0.25">
      <c r="B2" s="204" t="s">
        <v>23</v>
      </c>
      <c r="C2" s="205"/>
    </row>
    <row r="3" spans="2:3" s="124" customFormat="1" ht="18.600000000000001" customHeight="1" x14ac:dyDescent="0.25">
      <c r="B3" s="206" t="s">
        <v>24</v>
      </c>
      <c r="C3" s="207"/>
    </row>
    <row r="4" spans="2:3" ht="19.899999999999999" customHeight="1" x14ac:dyDescent="0.25">
      <c r="B4" s="198" t="s">
        <v>25</v>
      </c>
      <c r="C4" s="199"/>
    </row>
    <row r="5" spans="2:3" ht="19.899999999999999" customHeight="1" x14ac:dyDescent="0.25">
      <c r="B5" s="193" t="s">
        <v>327</v>
      </c>
      <c r="C5" s="127" t="s">
        <v>26</v>
      </c>
    </row>
    <row r="6" spans="2:3" ht="19.899999999999999" customHeight="1" x14ac:dyDescent="0.25">
      <c r="B6" s="193" t="s">
        <v>328</v>
      </c>
      <c r="C6" s="127" t="s">
        <v>27</v>
      </c>
    </row>
    <row r="7" spans="2:3" ht="19.899999999999999" customHeight="1" x14ac:dyDescent="0.25">
      <c r="B7" s="193" t="s">
        <v>329</v>
      </c>
      <c r="C7" s="127" t="s">
        <v>28</v>
      </c>
    </row>
    <row r="8" spans="2:3" ht="19.899999999999999" customHeight="1" x14ac:dyDescent="0.25">
      <c r="B8" s="193" t="s">
        <v>330</v>
      </c>
      <c r="C8" s="127" t="s">
        <v>29</v>
      </c>
    </row>
    <row r="9" spans="2:3" ht="19.899999999999999" customHeight="1" x14ac:dyDescent="0.25">
      <c r="B9" s="193" t="s">
        <v>331</v>
      </c>
      <c r="C9" s="127" t="s">
        <v>30</v>
      </c>
    </row>
    <row r="10" spans="2:3" ht="17.45" customHeight="1" x14ac:dyDescent="0.25">
      <c r="B10" s="193" t="s">
        <v>332</v>
      </c>
      <c r="C10" s="127" t="s">
        <v>31</v>
      </c>
    </row>
    <row r="11" spans="2:3" ht="28.5" x14ac:dyDescent="0.25">
      <c r="B11" s="193" t="s">
        <v>333</v>
      </c>
      <c r="C11" s="127" t="s">
        <v>32</v>
      </c>
    </row>
    <row r="12" spans="2:3" ht="19.899999999999999" customHeight="1" x14ac:dyDescent="0.25">
      <c r="B12" s="193" t="s">
        <v>334</v>
      </c>
      <c r="C12" s="127" t="s">
        <v>33</v>
      </c>
    </row>
    <row r="13" spans="2:3" ht="28.5" x14ac:dyDescent="0.25">
      <c r="B13" s="193" t="s">
        <v>335</v>
      </c>
      <c r="C13" s="127" t="s">
        <v>34</v>
      </c>
    </row>
    <row r="14" spans="2:3" ht="19.899999999999999" customHeight="1" x14ac:dyDescent="0.25">
      <c r="B14" s="193" t="s">
        <v>336</v>
      </c>
      <c r="C14" s="127" t="s">
        <v>35</v>
      </c>
    </row>
    <row r="15" spans="2:3" ht="28.5" x14ac:dyDescent="0.25">
      <c r="B15" s="193" t="s">
        <v>337</v>
      </c>
      <c r="C15" s="127" t="s">
        <v>36</v>
      </c>
    </row>
    <row r="16" spans="2:3" ht="28.5" x14ac:dyDescent="0.25">
      <c r="B16" s="193" t="s">
        <v>338</v>
      </c>
      <c r="C16" s="127" t="s">
        <v>37</v>
      </c>
    </row>
    <row r="17" spans="2:3" ht="28.5" x14ac:dyDescent="0.25">
      <c r="B17" s="193" t="s">
        <v>339</v>
      </c>
      <c r="C17" s="127" t="s">
        <v>38</v>
      </c>
    </row>
    <row r="18" spans="2:3" x14ac:dyDescent="0.25">
      <c r="B18" s="193" t="s">
        <v>340</v>
      </c>
      <c r="C18" s="128" t="s">
        <v>39</v>
      </c>
    </row>
    <row r="19" spans="2:3" ht="28.5" x14ac:dyDescent="0.25">
      <c r="B19" s="193" t="s">
        <v>341</v>
      </c>
      <c r="C19" s="127" t="s">
        <v>40</v>
      </c>
    </row>
    <row r="20" spans="2:3" ht="19.899999999999999" customHeight="1" x14ac:dyDescent="0.25">
      <c r="B20" s="198" t="s">
        <v>41</v>
      </c>
      <c r="C20" s="199"/>
    </row>
    <row r="21" spans="2:3" ht="19.899999999999999" customHeight="1" x14ac:dyDescent="0.25">
      <c r="B21" s="193" t="s">
        <v>342</v>
      </c>
      <c r="C21" s="127" t="s">
        <v>42</v>
      </c>
    </row>
    <row r="22" spans="2:3" ht="19.899999999999999" customHeight="1" x14ac:dyDescent="0.25">
      <c r="B22" s="193" t="s">
        <v>343</v>
      </c>
      <c r="C22" s="127" t="s">
        <v>43</v>
      </c>
    </row>
    <row r="23" spans="2:3" ht="19.899999999999999" customHeight="1" x14ac:dyDescent="0.25">
      <c r="B23" s="193" t="s">
        <v>344</v>
      </c>
      <c r="C23" s="127" t="s">
        <v>44</v>
      </c>
    </row>
    <row r="24" spans="2:3" ht="19.899999999999999" customHeight="1" x14ac:dyDescent="0.25">
      <c r="B24" s="193" t="s">
        <v>345</v>
      </c>
      <c r="C24" s="127" t="s">
        <v>45</v>
      </c>
    </row>
    <row r="25" spans="2:3" ht="19.899999999999999" customHeight="1" x14ac:dyDescent="0.25">
      <c r="B25" s="193" t="s">
        <v>346</v>
      </c>
      <c r="C25" s="127" t="s">
        <v>46</v>
      </c>
    </row>
    <row r="26" spans="2:3" ht="19.899999999999999" customHeight="1" x14ac:dyDescent="0.25">
      <c r="B26" s="193" t="s">
        <v>347</v>
      </c>
      <c r="C26" s="127" t="s">
        <v>47</v>
      </c>
    </row>
    <row r="27" spans="2:3" ht="19.899999999999999" customHeight="1" x14ac:dyDescent="0.25">
      <c r="B27" s="193" t="s">
        <v>348</v>
      </c>
      <c r="C27" s="127" t="s">
        <v>48</v>
      </c>
    </row>
    <row r="28" spans="2:3" ht="19.899999999999999" customHeight="1" x14ac:dyDescent="0.25">
      <c r="B28" s="193" t="s">
        <v>349</v>
      </c>
      <c r="C28" s="127" t="s">
        <v>49</v>
      </c>
    </row>
    <row r="29" spans="2:3" ht="19.899999999999999" customHeight="1" x14ac:dyDescent="0.25">
      <c r="B29" s="193" t="s">
        <v>350</v>
      </c>
      <c r="C29" s="127" t="s">
        <v>50</v>
      </c>
    </row>
    <row r="30" spans="2:3" ht="19.899999999999999" customHeight="1" x14ac:dyDescent="0.25">
      <c r="B30" s="193" t="s">
        <v>351</v>
      </c>
      <c r="C30" s="127" t="s">
        <v>51</v>
      </c>
    </row>
    <row r="31" spans="2:3" ht="19.899999999999999" customHeight="1" x14ac:dyDescent="0.25">
      <c r="B31" s="193" t="s">
        <v>352</v>
      </c>
      <c r="C31" s="127" t="s">
        <v>52</v>
      </c>
    </row>
    <row r="32" spans="2:3" ht="19.899999999999999" customHeight="1" x14ac:dyDescent="0.25">
      <c r="B32" s="193" t="s">
        <v>353</v>
      </c>
      <c r="C32" s="127" t="s">
        <v>53</v>
      </c>
    </row>
    <row r="33" spans="2:3" ht="19.899999999999999" customHeight="1" x14ac:dyDescent="0.25">
      <c r="B33" s="193" t="s">
        <v>354</v>
      </c>
      <c r="C33" s="127" t="s">
        <v>54</v>
      </c>
    </row>
    <row r="34" spans="2:3" ht="19.899999999999999" customHeight="1" x14ac:dyDescent="0.25">
      <c r="B34" s="193" t="s">
        <v>355</v>
      </c>
      <c r="C34" s="127" t="s">
        <v>55</v>
      </c>
    </row>
    <row r="35" spans="2:3" ht="19.899999999999999" customHeight="1" x14ac:dyDescent="0.25">
      <c r="B35" s="193" t="s">
        <v>356</v>
      </c>
      <c r="C35" s="127" t="s">
        <v>56</v>
      </c>
    </row>
    <row r="36" spans="2:3" ht="19.899999999999999" customHeight="1" x14ac:dyDescent="0.25">
      <c r="B36" s="193" t="s">
        <v>357</v>
      </c>
      <c r="C36" s="127" t="s">
        <v>57</v>
      </c>
    </row>
    <row r="37" spans="2:3" ht="19.899999999999999" customHeight="1" x14ac:dyDescent="0.25">
      <c r="B37" s="200" t="s">
        <v>58</v>
      </c>
      <c r="C37" s="201"/>
    </row>
    <row r="38" spans="2:3" ht="19.899999999999999" customHeight="1" x14ac:dyDescent="0.25">
      <c r="B38" s="193" t="s">
        <v>358</v>
      </c>
      <c r="C38" s="127" t="s">
        <v>59</v>
      </c>
    </row>
    <row r="39" spans="2:3" ht="19.899999999999999" customHeight="1" x14ac:dyDescent="0.25">
      <c r="B39" s="193" t="s">
        <v>359</v>
      </c>
      <c r="C39" s="127" t="s">
        <v>60</v>
      </c>
    </row>
    <row r="40" spans="2:3" ht="19.899999999999999" customHeight="1" x14ac:dyDescent="0.25">
      <c r="B40" s="200" t="s">
        <v>61</v>
      </c>
      <c r="C40" s="201"/>
    </row>
    <row r="41" spans="2:3" ht="19.899999999999999" customHeight="1" x14ac:dyDescent="0.25">
      <c r="B41" s="193" t="s">
        <v>360</v>
      </c>
      <c r="C41" s="127" t="s">
        <v>62</v>
      </c>
    </row>
    <row r="42" spans="2:3" ht="19.899999999999999" customHeight="1" x14ac:dyDescent="0.25">
      <c r="B42" s="193" t="s">
        <v>361</v>
      </c>
      <c r="C42" s="127" t="s">
        <v>63</v>
      </c>
    </row>
    <row r="43" spans="2:3" ht="19.899999999999999" customHeight="1" x14ac:dyDescent="0.25">
      <c r="B43" s="193" t="s">
        <v>362</v>
      </c>
      <c r="C43" s="127" t="s">
        <v>64</v>
      </c>
    </row>
    <row r="44" spans="2:3" ht="28.5" x14ac:dyDescent="0.25">
      <c r="B44" s="193" t="s">
        <v>363</v>
      </c>
      <c r="C44" s="127" t="s">
        <v>65</v>
      </c>
    </row>
    <row r="45" spans="2:3" ht="28.5" x14ac:dyDescent="0.25">
      <c r="B45" s="193" t="s">
        <v>364</v>
      </c>
      <c r="C45" s="127" t="s">
        <v>66</v>
      </c>
    </row>
    <row r="46" spans="2:3" ht="28.5" x14ac:dyDescent="0.25">
      <c r="B46" s="193" t="s">
        <v>365</v>
      </c>
      <c r="C46" s="127" t="s">
        <v>67</v>
      </c>
    </row>
    <row r="47" spans="2:3" ht="15.6" customHeight="1" x14ac:dyDescent="0.25">
      <c r="B47" s="193" t="s">
        <v>366</v>
      </c>
      <c r="C47" s="127" t="s">
        <v>68</v>
      </c>
    </row>
    <row r="48" spans="2:3" ht="19.899999999999999" customHeight="1" x14ac:dyDescent="0.25">
      <c r="B48" s="193" t="s">
        <v>367</v>
      </c>
      <c r="C48" s="127" t="s">
        <v>69</v>
      </c>
    </row>
    <row r="49" spans="2:3" ht="19.899999999999999" customHeight="1" x14ac:dyDescent="0.25">
      <c r="B49" s="193" t="s">
        <v>368</v>
      </c>
      <c r="C49" s="127" t="s">
        <v>70</v>
      </c>
    </row>
    <row r="50" spans="2:3" ht="19.899999999999999" customHeight="1" x14ac:dyDescent="0.25">
      <c r="B50" s="193" t="s">
        <v>369</v>
      </c>
      <c r="C50" s="127" t="s">
        <v>71</v>
      </c>
    </row>
    <row r="51" spans="2:3" ht="19.899999999999999" customHeight="1" x14ac:dyDescent="0.25">
      <c r="B51" s="193" t="s">
        <v>370</v>
      </c>
      <c r="C51" s="127" t="s">
        <v>72</v>
      </c>
    </row>
    <row r="52" spans="2:3" ht="19.899999999999999" customHeight="1" x14ac:dyDescent="0.25">
      <c r="B52" s="193" t="s">
        <v>371</v>
      </c>
      <c r="C52" s="127" t="s">
        <v>73</v>
      </c>
    </row>
    <row r="53" spans="2:3" ht="19.899999999999999" customHeight="1" x14ac:dyDescent="0.25">
      <c r="B53" s="193" t="s">
        <v>372</v>
      </c>
      <c r="C53" s="127" t="s">
        <v>74</v>
      </c>
    </row>
    <row r="54" spans="2:3" ht="19.899999999999999" customHeight="1" x14ac:dyDescent="0.25">
      <c r="B54" s="193" t="s">
        <v>373</v>
      </c>
      <c r="C54" s="127" t="s">
        <v>75</v>
      </c>
    </row>
    <row r="55" spans="2:3" ht="19.899999999999999" customHeight="1" x14ac:dyDescent="0.25">
      <c r="B55" s="193" t="s">
        <v>374</v>
      </c>
      <c r="C55" s="127" t="s">
        <v>76</v>
      </c>
    </row>
    <row r="56" spans="2:3" ht="19.899999999999999" customHeight="1" x14ac:dyDescent="0.25">
      <c r="B56" s="193" t="s">
        <v>375</v>
      </c>
      <c r="C56" s="127" t="s">
        <v>77</v>
      </c>
    </row>
    <row r="57" spans="2:3" ht="19.899999999999999" customHeight="1" x14ac:dyDescent="0.25">
      <c r="B57" s="198" t="s">
        <v>78</v>
      </c>
      <c r="C57" s="199"/>
    </row>
    <row r="58" spans="2:3" ht="19.899999999999999" customHeight="1" x14ac:dyDescent="0.25">
      <c r="B58" s="193" t="s">
        <v>376</v>
      </c>
      <c r="C58" s="127" t="s">
        <v>79</v>
      </c>
    </row>
    <row r="59" spans="2:3" ht="19.899999999999999" customHeight="1" x14ac:dyDescent="0.25">
      <c r="B59" s="193" t="s">
        <v>377</v>
      </c>
      <c r="C59" s="127" t="s">
        <v>80</v>
      </c>
    </row>
    <row r="60" spans="2:3" ht="19.899999999999999" customHeight="1" x14ac:dyDescent="0.25">
      <c r="B60" s="193" t="s">
        <v>378</v>
      </c>
      <c r="C60" s="127" t="s">
        <v>81</v>
      </c>
    </row>
    <row r="61" spans="2:3" ht="28.5" x14ac:dyDescent="0.25">
      <c r="B61" s="193" t="s">
        <v>379</v>
      </c>
      <c r="C61" s="127" t="s">
        <v>82</v>
      </c>
    </row>
    <row r="62" spans="2:3" ht="28.5" x14ac:dyDescent="0.25">
      <c r="B62" s="193" t="s">
        <v>380</v>
      </c>
      <c r="C62" s="127" t="s">
        <v>83</v>
      </c>
    </row>
    <row r="63" spans="2:3" ht="31.5" customHeight="1" x14ac:dyDescent="0.25">
      <c r="B63" s="193" t="s">
        <v>381</v>
      </c>
      <c r="C63" s="127" t="s">
        <v>84</v>
      </c>
    </row>
    <row r="64" spans="2:3" ht="19.899999999999999" customHeight="1" x14ac:dyDescent="0.25">
      <c r="B64" s="198" t="s">
        <v>85</v>
      </c>
      <c r="C64" s="199"/>
    </row>
    <row r="65" spans="2:3" x14ac:dyDescent="0.25">
      <c r="B65" s="193" t="s">
        <v>382</v>
      </c>
      <c r="C65" s="127" t="s">
        <v>86</v>
      </c>
    </row>
    <row r="66" spans="2:3" x14ac:dyDescent="0.25">
      <c r="B66" s="193" t="s">
        <v>383</v>
      </c>
      <c r="C66" s="127" t="s">
        <v>87</v>
      </c>
    </row>
    <row r="67" spans="2:3" x14ac:dyDescent="0.25">
      <c r="B67" s="193" t="s">
        <v>384</v>
      </c>
      <c r="C67" s="127" t="s">
        <v>88</v>
      </c>
    </row>
    <row r="68" spans="2:3" ht="28.5" x14ac:dyDescent="0.25">
      <c r="B68" s="193" t="s">
        <v>385</v>
      </c>
      <c r="C68" s="127" t="s">
        <v>89</v>
      </c>
    </row>
    <row r="69" spans="2:3" ht="28.5" x14ac:dyDescent="0.25">
      <c r="B69" s="193" t="s">
        <v>386</v>
      </c>
      <c r="C69" s="127" t="s">
        <v>90</v>
      </c>
    </row>
    <row r="70" spans="2:3" ht="28.5" x14ac:dyDescent="0.25">
      <c r="B70" s="193" t="s">
        <v>387</v>
      </c>
      <c r="C70" s="127" t="s">
        <v>91</v>
      </c>
    </row>
    <row r="71" spans="2:3" ht="19.899999999999999" customHeight="1" x14ac:dyDescent="0.25">
      <c r="B71" s="198" t="s">
        <v>92</v>
      </c>
      <c r="C71" s="199"/>
    </row>
    <row r="72" spans="2:3" x14ac:dyDescent="0.25">
      <c r="B72" s="193" t="s">
        <v>388</v>
      </c>
      <c r="C72" s="127" t="s">
        <v>93</v>
      </c>
    </row>
    <row r="73" spans="2:3" x14ac:dyDescent="0.25">
      <c r="B73" s="193" t="s">
        <v>389</v>
      </c>
      <c r="C73" s="127" t="s">
        <v>94</v>
      </c>
    </row>
    <row r="74" spans="2:3" x14ac:dyDescent="0.25">
      <c r="B74" s="193" t="s">
        <v>390</v>
      </c>
      <c r="C74" s="127" t="s">
        <v>95</v>
      </c>
    </row>
    <row r="75" spans="2:3" ht="28.5" x14ac:dyDescent="0.25">
      <c r="B75" s="193" t="s">
        <v>391</v>
      </c>
      <c r="C75" s="127" t="s">
        <v>96</v>
      </c>
    </row>
    <row r="76" spans="2:3" x14ac:dyDescent="0.25">
      <c r="B76" s="193" t="s">
        <v>392</v>
      </c>
      <c r="C76" s="127" t="s">
        <v>97</v>
      </c>
    </row>
    <row r="77" spans="2:3" ht="28.5" x14ac:dyDescent="0.25">
      <c r="B77" s="193" t="s">
        <v>393</v>
      </c>
      <c r="C77" s="127" t="s">
        <v>98</v>
      </c>
    </row>
    <row r="78" spans="2:3" ht="19.899999999999999" customHeight="1" x14ac:dyDescent="0.25">
      <c r="B78" s="198" t="s">
        <v>99</v>
      </c>
      <c r="C78" s="199"/>
    </row>
    <row r="79" spans="2:3" x14ac:dyDescent="0.25">
      <c r="B79" s="193" t="s">
        <v>394</v>
      </c>
      <c r="C79" s="127" t="s">
        <v>100</v>
      </c>
    </row>
    <row r="80" spans="2:3" ht="19.899999999999999" customHeight="1" x14ac:dyDescent="0.25">
      <c r="B80" s="193" t="s">
        <v>395</v>
      </c>
      <c r="C80" s="127" t="s">
        <v>101</v>
      </c>
    </row>
    <row r="81" spans="2:3" ht="19.899999999999999" customHeight="1" x14ac:dyDescent="0.25">
      <c r="B81" s="193" t="s">
        <v>396</v>
      </c>
      <c r="C81" s="127" t="s">
        <v>102</v>
      </c>
    </row>
    <row r="82" spans="2:3" ht="28.9" customHeight="1" x14ac:dyDescent="0.25">
      <c r="B82" s="193" t="s">
        <v>397</v>
      </c>
      <c r="C82" s="127" t="s">
        <v>103</v>
      </c>
    </row>
    <row r="83" spans="2:3" ht="19.899999999999999" customHeight="1" x14ac:dyDescent="0.25">
      <c r="B83" s="193" t="s">
        <v>398</v>
      </c>
      <c r="C83" s="127" t="s">
        <v>104</v>
      </c>
    </row>
    <row r="84" spans="2:3" ht="30" customHeight="1" x14ac:dyDescent="0.25">
      <c r="B84" s="193" t="s">
        <v>399</v>
      </c>
      <c r="C84" s="127" t="s">
        <v>105</v>
      </c>
    </row>
    <row r="85" spans="2:3" ht="18" customHeight="1" x14ac:dyDescent="0.25">
      <c r="B85" s="198" t="s">
        <v>106</v>
      </c>
      <c r="C85" s="199"/>
    </row>
    <row r="86" spans="2:3" ht="16.899999999999999" customHeight="1" x14ac:dyDescent="0.25">
      <c r="B86" s="194" t="s">
        <v>400</v>
      </c>
      <c r="C86" s="129" t="s">
        <v>107</v>
      </c>
    </row>
    <row r="87" spans="2:3" ht="18.600000000000001" customHeight="1" thickBot="1" x14ac:dyDescent="0.3">
      <c r="B87" s="195" t="s">
        <v>401</v>
      </c>
      <c r="C87" s="130" t="s">
        <v>108</v>
      </c>
    </row>
    <row r="88" spans="2:3" x14ac:dyDescent="0.25">
      <c r="B88" s="122"/>
    </row>
  </sheetData>
  <mergeCells count="12">
    <mergeCell ref="B1:C1"/>
    <mergeCell ref="B2:C2"/>
    <mergeCell ref="B3:C3"/>
    <mergeCell ref="B71:C71"/>
    <mergeCell ref="B78:C78"/>
    <mergeCell ref="B85:C85"/>
    <mergeCell ref="B4:C4"/>
    <mergeCell ref="B20:C20"/>
    <mergeCell ref="B37:C37"/>
    <mergeCell ref="B40:C40"/>
    <mergeCell ref="B57:C57"/>
    <mergeCell ref="B64:C64"/>
  </mergeCells>
  <hyperlinks>
    <hyperlink ref="B5" location="'C1'!A1" display="C1" xr:uid="{4C5A1BAC-2428-41B5-8B4D-4B6C9CD341AC}"/>
    <hyperlink ref="B6" location="'C2'!A1" display="C2" xr:uid="{511E2391-16C1-4AB8-8DE4-5F05BF5A8E97}"/>
    <hyperlink ref="B7" location="'C3'!A1" display="C3" xr:uid="{03A94396-81BA-42CE-8E77-4B7973584E90}"/>
    <hyperlink ref="B8" location="'C4'!A1" display="C4" xr:uid="{C03AE8DA-BC2D-42CD-BABD-DE1A9DA8D4E9}"/>
    <hyperlink ref="B9" location="'C5'!A1" display="C5" xr:uid="{EC209696-EA11-4AC5-9F98-323CFF3EE721}"/>
    <hyperlink ref="B11" location="'C7'!A1" display="C7" xr:uid="{93D2F839-1FB5-4450-8B8C-77BC21408823}"/>
    <hyperlink ref="B12" location="'C8'!A1" display="C8" xr:uid="{BE6E5B7B-D037-4ACA-9DF0-E08985638F4E}"/>
    <hyperlink ref="B13" location="'C9'!A1" display="C9" xr:uid="{5018FE00-006B-47EB-A910-7486C6071FB6}"/>
    <hyperlink ref="B14" location="'C10'!A1" display="C10" xr:uid="{84848694-8FAC-482C-A716-C06BD8D1B3E3}"/>
    <hyperlink ref="B15" location="'C11'!A1" display="C11" xr:uid="{96964E7C-2B55-438C-B94D-43202AACEB4D}"/>
    <hyperlink ref="B16" location="'C12'!A1" display="C12" xr:uid="{A1337ECB-3ADE-48A0-8B17-3636AF9A722F}"/>
    <hyperlink ref="B17" location="'C13'!A1" display="C13" xr:uid="{1BF0D63E-DB82-4455-9DB5-F23ECEBC4655}"/>
    <hyperlink ref="B18" location="'C14'!A1" display="C14" xr:uid="{815FD238-0A70-41EB-BC58-A178F20BD54B}"/>
    <hyperlink ref="B19" location="'C15'!A1" display="C15" xr:uid="{CBA5A934-2A3B-4774-BAAA-A2B47FFA5FC2}"/>
    <hyperlink ref="B21" location="'C16'!A1" display="C16" xr:uid="{3A1F0AD3-29D8-4548-90F4-6B33EDE9FA2C}"/>
    <hyperlink ref="B22" location="'C17'!A1" display="C17" xr:uid="{037617FE-2AF7-43C5-8C10-8480692C7995}"/>
    <hyperlink ref="B23" location="'C18'!A1" display="C18" xr:uid="{0AFE8E96-F116-4264-9BA7-D9C51875B768}"/>
    <hyperlink ref="B24" location="'C19'!A1" display="C19" xr:uid="{D25C9255-4E16-4DEA-A67F-095D76DA2D60}"/>
    <hyperlink ref="B25" location="'C20'!A1" display="C20" xr:uid="{687BC2E1-A464-402F-8C83-9EF45E296233}"/>
    <hyperlink ref="B26" location="'C21'!A1" display="C21" xr:uid="{BBFC07FC-BA1F-4ECF-B62F-51D1EB008AA1}"/>
    <hyperlink ref="B27" location="'C22'!A1" display="C22" xr:uid="{63534B35-F176-40EB-86FA-95CA58C118A2}"/>
    <hyperlink ref="B28" location="'C23'!A1" display="C23" xr:uid="{77C25E20-3A8D-4ACF-8CB4-2B606AEBFE4D}"/>
    <hyperlink ref="B29" location="'C24'!A1" display="C24" xr:uid="{936B7BB1-9CD5-40F8-A2AC-EFB8DEA0FB3C}"/>
    <hyperlink ref="B30" location="'C25'!A1" display="C25" xr:uid="{0A87A4E8-4617-467C-9DFE-747B12935F15}"/>
    <hyperlink ref="B31" location="'C26'!A1" display="C26" xr:uid="{CE669085-E282-42EE-83FF-B768220DEA4A}"/>
    <hyperlink ref="B32" location="'C27'!A1" display="C27" xr:uid="{4CA72A71-368F-4B3C-9075-3957A10C7E56}"/>
    <hyperlink ref="B33" location="'C28'!A1" display="C28" xr:uid="{63EE7168-30B9-429C-B836-E566D863C7AD}"/>
    <hyperlink ref="B34" location="'C29'!A1" display="C29" xr:uid="{073A3920-E8D1-4FD8-A4CD-68731B301324}"/>
    <hyperlink ref="B35" location="'C30'!A1" display="C30" xr:uid="{70D3B11D-9D65-4C6E-A895-0F2254391B40}"/>
    <hyperlink ref="B36" location="'C31'!A1" display="C31" xr:uid="{8D932BFE-2284-486D-BB0A-A6EF0EACC732}"/>
    <hyperlink ref="B41" location="'C34'!A1" display="C34" xr:uid="{44A6F5B4-3BDC-41D5-834F-5182F8E09835}"/>
    <hyperlink ref="B42" location="'C35'!A1" display="C35" xr:uid="{C1DC0F85-928E-4E98-AC38-2210E0A881CD}"/>
    <hyperlink ref="B43" location="'C36'!A1" display="C36" xr:uid="{5FE7040C-4763-463C-91AE-08D2D7DE25D4}"/>
    <hyperlink ref="B44" location="'C37'!A1" display="C37" xr:uid="{6935B0BF-DAEB-4799-A816-BFE38FD88A39}"/>
    <hyperlink ref="B45" location="'C38'!A1" display="C38" xr:uid="{2835050B-D748-4F96-966F-02C87A2277B3}"/>
    <hyperlink ref="B46" location="'C39'!A1" display="C39" xr:uid="{1CAC5B2A-6D67-41DE-ACA9-D595498AF08C}"/>
    <hyperlink ref="B47" location="'C40'!A1" display="C40" xr:uid="{FECB5F97-C95A-42AB-AF08-4E91B335B3E5}"/>
    <hyperlink ref="B4" location="SH!A1" display="SH" xr:uid="{DCF563DD-AAF9-4340-8D4E-21B000ED7B16}"/>
    <hyperlink ref="B20" location="'I-II'!A1" display="I-II" xr:uid="{AF0B25FB-35A6-4F60-91D4-B32DA9658A2D}"/>
    <hyperlink ref="B37" location="EN!A1" display="EN" xr:uid="{6345C01B-119A-44ED-B376-D3FBF8981815}"/>
    <hyperlink ref="B10" location="'C6'!A1" display="C6" xr:uid="{D1F08676-7CF7-4E12-BDD9-578277606E36}"/>
    <hyperlink ref="B48" location="'C41'!A1" display="C41" xr:uid="{5957B75E-E271-4829-8E64-8BADC742584F}"/>
    <hyperlink ref="B50" location="'C43'!A1" display="C43" xr:uid="{DBD33519-9F10-458B-9CB1-1B8F08E41776}"/>
    <hyperlink ref="B51" location="'C44'!A1" display="C44" xr:uid="{B8D2ECDA-D524-4834-A110-026473DC027C}"/>
    <hyperlink ref="B52" location="'C45'!A1" display="C45" xr:uid="{3A7F7A84-5DED-44D0-940A-1831447C193E}"/>
    <hyperlink ref="B53" location="'C46'!A1" display="C46" xr:uid="{0ABF1B3C-72A3-484C-A42C-F9B24F4158E8}"/>
    <hyperlink ref="B54" location="'C47'!A1" display="C47" xr:uid="{7D0EE298-D56F-4F56-8206-A2C81D397BCD}"/>
    <hyperlink ref="B55" location="'C48'!A1" display="C48" xr:uid="{550B7F6F-18B6-4F93-A79B-4F7D6D42DF7D}"/>
    <hyperlink ref="B56" location="'C49'!A1" display="C49" xr:uid="{BCA460C4-F142-449C-B953-BB4E143F7A40}"/>
    <hyperlink ref="B58" location="'C50'!A1" display="C50" xr:uid="{0D0DA393-7F47-4402-BD6F-B76603A19B07}"/>
    <hyperlink ref="B59" location="'C51'!A1" display="C51" xr:uid="{B373EB40-B822-40C0-8B36-656A3F6DEE30}"/>
    <hyperlink ref="B60" location="'C52'!A1" display="C52" xr:uid="{4FC3A1FB-BB09-4201-9D23-03A52B2F94FD}"/>
    <hyperlink ref="B61" location="'C53'!A1" display="C53" xr:uid="{B1364698-2973-42ED-B029-FAB44DB2CF24}"/>
    <hyperlink ref="B62" location="'C54'!A1" display="C54" xr:uid="{264F95E1-C810-42C0-B61E-9BC26F1BDBE7}"/>
    <hyperlink ref="B63" location="'C55'!A1" display="C55" xr:uid="{9EEFA7A3-3A00-45B8-9458-B29960D4AF4A}"/>
    <hyperlink ref="B65" location="'C56'!A1" display="C56" xr:uid="{BF30B642-F1E9-46E4-A8AD-FAE4AA60F2D6}"/>
    <hyperlink ref="B66" location="'C57'!A1" display="C57" xr:uid="{9DB7113C-0BE2-4D89-B62D-FCAB4C8760C0}"/>
    <hyperlink ref="B67" location="'C58'!A1" display="C58" xr:uid="{36AD65B9-BDCD-4470-832C-ACAFBECC670E}"/>
    <hyperlink ref="B68" location="'C59'!A1" display="C59" xr:uid="{09B41363-E420-4C19-BDB2-A73095472BC3}"/>
    <hyperlink ref="B69" location="'C60'!A1" display="C60" xr:uid="{BC3FB4AA-715B-4799-B1DD-F8A2483977D9}"/>
    <hyperlink ref="B70" location="'C61'!A1" display="C61" xr:uid="{3F2029AF-D686-4B94-B862-9243A158CF8A}"/>
    <hyperlink ref="B72" location="'C62'!A1" display="C62" xr:uid="{49FA4319-C198-48DE-912D-0BAE3A4F3BFE}"/>
    <hyperlink ref="B73" location="'C63'!A1" display="C63" xr:uid="{FAC39834-614A-4A20-A61D-E12590077DA1}"/>
    <hyperlink ref="B74" location="'C64'!A1" display="C64" xr:uid="{EC58DDB7-B813-401C-A4C0-1EEA24B88263}"/>
    <hyperlink ref="B75" location="'C65'!A1" display="C65" xr:uid="{51D7334A-0907-442F-AD2F-A73C8DB0D88E}"/>
    <hyperlink ref="B76" location="'C66'!A1" display="C66" xr:uid="{82F96976-82F2-4472-B9B8-8EF8E3DF8034}"/>
    <hyperlink ref="B77" location="'C67'!A1" display="C67" xr:uid="{57723BE1-5429-436E-9E10-767B095D2B69}"/>
    <hyperlink ref="B57" location="'III-ED (A.D)'!A1" display="III-ED (A.D)" xr:uid="{670491B2-8A3D-4C3A-8DFC-28BE39817870}"/>
    <hyperlink ref="B64" location="'III-ED (T.D)'!A1" display="III-ED (T.D)" xr:uid="{3B741834-B925-42A8-9390-DE1D42EB9C36}"/>
    <hyperlink ref="B80:B84" location="'C40'!A1" display="C40" xr:uid="{2D079D7B-27C3-462A-9741-5CA6D10CF582}"/>
    <hyperlink ref="B80" location="'C69'!A1" display="C69" xr:uid="{E6873FA8-A114-41F3-80A3-B3670C07F494}"/>
    <hyperlink ref="B81" location="'C70'!A1" display="C70" xr:uid="{FFBD7BA7-79A4-40D1-A40A-AA6D4F155D64}"/>
    <hyperlink ref="B82" location="'C71'!A1" display="C71" xr:uid="{85D15334-CB44-4D26-9C3B-AD998CCA6127}"/>
    <hyperlink ref="B83" location="'C72'!A1" display="C72" xr:uid="{C4CD58A1-2D49-4819-8FF0-E1EB0A03EE17}"/>
    <hyperlink ref="B84" location="'C73'!A1" display="C73" xr:uid="{24BEB589-8E50-4AA6-BCFC-52AE126FB2EC}"/>
    <hyperlink ref="B71" location="'III-ED (A.N)'!A1" display="III-ED (A.N)" xr:uid="{978C20CC-F3C0-4B91-BD9B-E3395B0A49A1}"/>
    <hyperlink ref="B78" location="'III-ED (T.N)'!A1" display="III-ED (T.N)" xr:uid="{F6E315DC-27D8-4BD3-A750-1F03B9D973F2}"/>
    <hyperlink ref="B85" location="'P-AE'!A1" display="P-AE" xr:uid="{EF7C08F1-05E2-4941-93A9-758C210C155E}"/>
    <hyperlink ref="B39" location="'C33'!A1" display="C33" xr:uid="{12CC5B6B-F150-43A1-8DA2-B4746D30E30A}"/>
    <hyperlink ref="B2" r:id="rId1" location="'PORTADA '!A1" xr:uid="{FE74C837-DAD1-4711-B226-D010EBA8B0D0}"/>
    <hyperlink ref="B3" location="FUNCIONARIOS!A1" display="Funcionarios que participaron en la publicación" xr:uid="{43AE1E60-727D-47F8-97C0-479C73277426}"/>
    <hyperlink ref="B4:C4" location="'Serie Histórica'!A1" display="Serie Histórica" xr:uid="{BAD1E7AD-82BF-42AB-B352-D3D3D48C26C0}"/>
    <hyperlink ref="B20:C20" location="'I y II Ciclos'!A1" display="I y II Ciclos" xr:uid="{49248421-3C84-4A56-ADB7-FDEE7CB056EE}"/>
    <hyperlink ref="B38" location="'C32'!A1" display="C32" xr:uid="{5A778874-5EF7-4177-B91A-9F76E294097B}"/>
    <hyperlink ref="B37:C37" location="'Escuelas Nocturnas'!A1" display="Escuelas Nocturnas" xr:uid="{F7CC8B9F-8A44-45AF-9C7F-FAE279749EDC}"/>
    <hyperlink ref="B40" location="'III-ED'!A1" display="III-ED" xr:uid="{F9C9C5D4-07D4-4126-A4CC-3A0EAA45EC0C}"/>
    <hyperlink ref="B40:C40" location="Colegios!A1" display="III Ciclo y Educación Diversificada, Diurna y Nocturna" xr:uid="{C118A5F0-4990-41CC-B229-7545F9AD8B0B}"/>
    <hyperlink ref="B57:C57" location="'Colegios Académicos Diurnos'!A1" display="III Ciclo y Educación Diversificada, Académica Diurna" xr:uid="{F443646F-03B7-48FA-9622-49D36570436E}"/>
    <hyperlink ref="B64:C64" location="'Colegios Técnicos Diurnos'!A1" display="III Ciclo y Educación Diversificada, Técnica Diurna" xr:uid="{7D58D09D-E070-4826-A505-7F23ED4CE21C}"/>
    <hyperlink ref="B71:C71" location="'Colegios Académicos Nocturnos'!A1" display="III Ciclo y Educación Diversificada, Académica Nocturna" xr:uid="{82DD7A45-69CC-4F04-8552-708DB3BB69E0}"/>
    <hyperlink ref="B78:C78" location="'Colegios Técnicos Nocturnos'!A1" display="III Ciclo y Educación Diversificada, Técnica Nocturna" xr:uid="{C0C8EADE-483E-48F3-BECD-4F7EB7919A3F}"/>
    <hyperlink ref="B85:C85" location="'Programa Aula Edad'!A1" display="Programa Aula Edad" xr:uid="{3B7E4892-40DB-4186-BD62-B52AD0489EBE}"/>
    <hyperlink ref="B2:C2" location="Portada!A1" display="Portada" xr:uid="{44AD23D3-3C43-4FE9-B0EC-3AF43E653256}"/>
    <hyperlink ref="B87" location="'C75'!A1" display="C75" xr:uid="{14FC4433-8902-4B9B-B9EF-0483A8777796}"/>
    <hyperlink ref="B79" location="'C68'!A1" display="C68" xr:uid="{17999583-7699-47FA-8E73-8008922207E9}"/>
    <hyperlink ref="B86" location="'C74'!A1" display="C74" xr:uid="{E9B836C1-40ED-494F-A28C-C00801848480}"/>
    <hyperlink ref="B49" location="'C42'!Área_de_impresión" display="C42" xr:uid="{BABC005A-C547-4FBF-B400-34D81CD74C50}"/>
  </hyperlinks>
  <pageMargins left="0.7" right="0.7" top="0.75" bottom="0.75" header="0.3" footer="0.3"/>
  <pageSetup scale="26" orientation="landscape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DC761-1AE8-4F52-9A40-935D4ACE6B18}">
  <sheetPr>
    <tabColor rgb="FFF2DAB1"/>
    <pageSetUpPr fitToPage="1"/>
  </sheetPr>
  <dimension ref="A1:AC44"/>
  <sheetViews>
    <sheetView showGridLines="0" topLeftCell="C1" workbookViewId="0">
      <selection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0.85546875" customWidth="1"/>
    <col min="6" max="8" width="8.28515625" customWidth="1"/>
    <col min="9" max="9" width="1.140625" customWidth="1"/>
    <col min="10" max="12" width="8.28515625" customWidth="1"/>
    <col min="13" max="13" width="2" customWidth="1"/>
    <col min="14" max="16" width="8.28515625" customWidth="1"/>
    <col min="17" max="17" width="1.28515625" customWidth="1"/>
    <col min="18" max="20" width="8.28515625" customWidth="1"/>
    <col min="21" max="21" width="1.28515625" customWidth="1"/>
    <col min="22" max="24" width="8.28515625" customWidth="1"/>
    <col min="25" max="25" width="1.140625" customWidth="1"/>
    <col min="26" max="28" width="8.28515625" customWidth="1"/>
    <col min="29" max="29" width="14" style="119" customWidth="1"/>
  </cols>
  <sheetData>
    <row r="1" spans="1:29" x14ac:dyDescent="0.25">
      <c r="A1" s="223" t="s">
        <v>233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</row>
    <row r="2" spans="1:29" x14ac:dyDescent="0.25">
      <c r="A2" s="224" t="s">
        <v>228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114" t="s">
        <v>0</v>
      </c>
    </row>
    <row r="3" spans="1:29" x14ac:dyDescent="0.25">
      <c r="A3" s="223" t="s">
        <v>195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</row>
    <row r="4" spans="1:29" x14ac:dyDescent="0.25">
      <c r="A4" s="224" t="s">
        <v>230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</row>
    <row r="5" spans="1:29" x14ac:dyDescent="0.25">
      <c r="A5" s="224" t="s">
        <v>182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120"/>
    </row>
    <row r="6" spans="1:29" x14ac:dyDescent="0.25">
      <c r="A6" s="228" t="s">
        <v>196</v>
      </c>
      <c r="B6" s="226" t="s">
        <v>130</v>
      </c>
      <c r="C6" s="226"/>
      <c r="D6" s="226"/>
      <c r="E6" s="82"/>
      <c r="F6" s="226" t="s">
        <v>132</v>
      </c>
      <c r="G6" s="226"/>
      <c r="H6" s="226"/>
      <c r="I6" s="82"/>
      <c r="J6" s="226" t="s">
        <v>133</v>
      </c>
      <c r="K6" s="226"/>
      <c r="L6" s="226"/>
      <c r="M6" s="82"/>
      <c r="N6" s="226" t="s">
        <v>134</v>
      </c>
      <c r="O6" s="226"/>
      <c r="P6" s="226"/>
      <c r="Q6" s="82"/>
      <c r="R6" s="226" t="s">
        <v>136</v>
      </c>
      <c r="S6" s="226"/>
      <c r="T6" s="226"/>
      <c r="U6" s="82"/>
      <c r="V6" s="226" t="s">
        <v>137</v>
      </c>
      <c r="W6" s="226"/>
      <c r="X6" s="226"/>
      <c r="Y6" s="82"/>
      <c r="Z6" s="226" t="s">
        <v>138</v>
      </c>
      <c r="AA6" s="226"/>
      <c r="AB6" s="226"/>
    </row>
    <row r="7" spans="1:29" x14ac:dyDescent="0.25">
      <c r="A7" s="228"/>
      <c r="B7" s="83" t="s">
        <v>130</v>
      </c>
      <c r="C7" s="83" t="s">
        <v>184</v>
      </c>
      <c r="D7" s="83" t="s">
        <v>185</v>
      </c>
      <c r="E7" s="82"/>
      <c r="F7" s="83" t="s">
        <v>130</v>
      </c>
      <c r="G7" s="83" t="s">
        <v>184</v>
      </c>
      <c r="H7" s="83" t="s">
        <v>185</v>
      </c>
      <c r="I7" s="82"/>
      <c r="J7" s="83" t="s">
        <v>130</v>
      </c>
      <c r="K7" s="83" t="s">
        <v>184</v>
      </c>
      <c r="L7" s="83" t="s">
        <v>185</v>
      </c>
      <c r="M7" s="82"/>
      <c r="N7" s="83" t="s">
        <v>130</v>
      </c>
      <c r="O7" s="83" t="s">
        <v>184</v>
      </c>
      <c r="P7" s="83" t="s">
        <v>185</v>
      </c>
      <c r="Q7" s="82"/>
      <c r="R7" s="83" t="s">
        <v>130</v>
      </c>
      <c r="S7" s="83" t="s">
        <v>184</v>
      </c>
      <c r="T7" s="83" t="s">
        <v>185</v>
      </c>
      <c r="U7" s="82"/>
      <c r="V7" s="83" t="s">
        <v>130</v>
      </c>
      <c r="W7" s="83" t="s">
        <v>184</v>
      </c>
      <c r="X7" s="83" t="s">
        <v>185</v>
      </c>
      <c r="Y7" s="82"/>
      <c r="Z7" s="83" t="s">
        <v>130</v>
      </c>
      <c r="AA7" s="83" t="s">
        <v>184</v>
      </c>
      <c r="AB7" s="83" t="s">
        <v>185</v>
      </c>
      <c r="AC7" s="120"/>
    </row>
    <row r="8" spans="1:29" s="2" customFormat="1" x14ac:dyDescent="0.25">
      <c r="A8" s="25" t="s">
        <v>130</v>
      </c>
      <c r="B8" s="80">
        <v>5.1816263642849556</v>
      </c>
      <c r="C8" s="80">
        <v>5.7044896994059053</v>
      </c>
      <c r="D8" s="80">
        <v>4.6295718387217573</v>
      </c>
      <c r="E8" s="80"/>
      <c r="F8" s="80">
        <v>10.891819468280492</v>
      </c>
      <c r="G8" s="80">
        <v>11.812828174407473</v>
      </c>
      <c r="H8" s="80">
        <v>9.898294476607731</v>
      </c>
      <c r="I8" s="80"/>
      <c r="J8" s="80">
        <v>6.0499190458633239</v>
      </c>
      <c r="K8" s="80">
        <v>6.6860920512579494</v>
      </c>
      <c r="L8" s="80">
        <v>5.3834033613445378</v>
      </c>
      <c r="M8" s="80"/>
      <c r="N8" s="80">
        <v>4.7933304883253065</v>
      </c>
      <c r="O8" s="80">
        <v>5.3309205256756353</v>
      </c>
      <c r="P8" s="80">
        <v>4.2253079647682039</v>
      </c>
      <c r="Q8" s="80"/>
      <c r="R8" s="80">
        <v>4.5180584311019096</v>
      </c>
      <c r="S8" s="80">
        <v>4.999550400143872</v>
      </c>
      <c r="T8" s="80">
        <v>4.0135669869983044</v>
      </c>
      <c r="U8" s="80"/>
      <c r="V8" s="80">
        <v>3.8571202281007446</v>
      </c>
      <c r="W8" s="80">
        <v>4.1656381140459144</v>
      </c>
      <c r="X8" s="80">
        <v>3.5316711151617732</v>
      </c>
      <c r="Y8" s="80"/>
      <c r="Z8" s="80">
        <v>1.3046836211176698</v>
      </c>
      <c r="AA8" s="80">
        <v>1.5055211419337462</v>
      </c>
      <c r="AB8" s="80">
        <v>1.0939001639436938</v>
      </c>
      <c r="AC8" s="120"/>
    </row>
    <row r="9" spans="1:29" x14ac:dyDescent="0.25">
      <c r="A9" s="26" t="s">
        <v>197</v>
      </c>
      <c r="B9" s="81">
        <v>6.6130851663846597</v>
      </c>
      <c r="C9" s="81">
        <v>7.2046374677953624</v>
      </c>
      <c r="D9" s="81">
        <v>5.9953881629515759</v>
      </c>
      <c r="E9" s="81"/>
      <c r="F9" s="81">
        <v>12.378502001143511</v>
      </c>
      <c r="G9" s="81">
        <v>13.737486095661847</v>
      </c>
      <c r="H9" s="81">
        <v>10.941176470588236</v>
      </c>
      <c r="I9" s="81"/>
      <c r="J9" s="81">
        <v>7.0577724836212026</v>
      </c>
      <c r="K9" s="81">
        <v>7.9383886255924168</v>
      </c>
      <c r="L9" s="81">
        <v>6.1676646706586826</v>
      </c>
      <c r="M9" s="81"/>
      <c r="N9" s="81">
        <v>6.5101983794355975</v>
      </c>
      <c r="O9" s="81">
        <v>7.2610784837159628</v>
      </c>
      <c r="P9" s="81">
        <v>5.6858147713950764</v>
      </c>
      <c r="Q9" s="81"/>
      <c r="R9" s="81">
        <v>5.0582551861324241</v>
      </c>
      <c r="S9" s="81">
        <v>5.0343249427917618</v>
      </c>
      <c r="T9" s="81">
        <v>5.0818746470920386</v>
      </c>
      <c r="U9" s="81"/>
      <c r="V9" s="81">
        <v>6.749710312862109</v>
      </c>
      <c r="W9" s="81">
        <v>7.0399113082039912</v>
      </c>
      <c r="X9" s="81">
        <v>6.4320388349514559</v>
      </c>
      <c r="Y9" s="81"/>
      <c r="Z9" s="81">
        <v>2.4031007751937983</v>
      </c>
      <c r="AA9" s="81">
        <v>2.6060296371997955</v>
      </c>
      <c r="AB9" s="81">
        <v>2.1955044432828021</v>
      </c>
      <c r="AC9" s="120"/>
    </row>
    <row r="10" spans="1:29" x14ac:dyDescent="0.25">
      <c r="A10" s="26" t="s">
        <v>198</v>
      </c>
      <c r="B10" s="81">
        <v>4.698216735253772</v>
      </c>
      <c r="C10" s="81">
        <v>5.1710687618410782</v>
      </c>
      <c r="D10" s="81">
        <v>4.2003989205678751</v>
      </c>
      <c r="E10" s="81"/>
      <c r="F10" s="81">
        <v>9.8003629764065341</v>
      </c>
      <c r="G10" s="81">
        <v>9.6751412429378529</v>
      </c>
      <c r="H10" s="81">
        <v>9.9327856609410006</v>
      </c>
      <c r="I10" s="81"/>
      <c r="J10" s="81">
        <v>5.7757644394110983</v>
      </c>
      <c r="K10" s="81">
        <v>6.2138728323699421</v>
      </c>
      <c r="L10" s="81">
        <v>5.2964426877470352</v>
      </c>
      <c r="M10" s="81"/>
      <c r="N10" s="81">
        <v>4.9811061490896602</v>
      </c>
      <c r="O10" s="81">
        <v>5.6751467710371815</v>
      </c>
      <c r="P10" s="81">
        <v>4.2089985486211905</v>
      </c>
      <c r="Q10" s="81"/>
      <c r="R10" s="81">
        <v>3.3915379449294827</v>
      </c>
      <c r="S10" s="81">
        <v>4.106910039113429</v>
      </c>
      <c r="T10" s="81">
        <v>2.6315789473684208</v>
      </c>
      <c r="U10" s="81"/>
      <c r="V10" s="81">
        <v>4.6453006841915734</v>
      </c>
      <c r="W10" s="81">
        <v>5.3418803418803416</v>
      </c>
      <c r="X10" s="81">
        <v>3.9329934450109252</v>
      </c>
      <c r="Y10" s="81"/>
      <c r="Z10" s="81">
        <v>0.70052539404553416</v>
      </c>
      <c r="AA10" s="81">
        <v>0.9400705052878966</v>
      </c>
      <c r="AB10" s="81">
        <v>0.46403712296983757</v>
      </c>
    </row>
    <row r="11" spans="1:29" x14ac:dyDescent="0.25">
      <c r="A11" s="26" t="s">
        <v>199</v>
      </c>
      <c r="B11" s="81">
        <v>8.1298165635515041</v>
      </c>
      <c r="C11" s="81">
        <v>8.4338624338624335</v>
      </c>
      <c r="D11" s="81">
        <v>7.8097147950089125</v>
      </c>
      <c r="E11" s="81"/>
      <c r="F11" s="81">
        <v>14.36923076923077</v>
      </c>
      <c r="G11" s="81">
        <v>15.587529976019185</v>
      </c>
      <c r="H11" s="81">
        <v>13.084702907711756</v>
      </c>
      <c r="I11" s="81"/>
      <c r="J11" s="81">
        <v>9.9340048627995827</v>
      </c>
      <c r="K11" s="81">
        <v>9.9931082012405241</v>
      </c>
      <c r="L11" s="81">
        <v>9.8739495798319332</v>
      </c>
      <c r="M11" s="81"/>
      <c r="N11" s="81">
        <v>5.9920106524633825</v>
      </c>
      <c r="O11" s="81">
        <v>5.9868421052631575</v>
      </c>
      <c r="P11" s="81">
        <v>5.9973045822102424</v>
      </c>
      <c r="Q11" s="81"/>
      <c r="R11" s="81">
        <v>10.521108179419524</v>
      </c>
      <c r="S11" s="81">
        <v>10.53968253968254</v>
      </c>
      <c r="T11" s="81">
        <v>10.501029512697322</v>
      </c>
      <c r="U11" s="81"/>
      <c r="V11" s="81">
        <v>5.9491978609625669</v>
      </c>
      <c r="W11" s="81">
        <v>6.1842105263157894</v>
      </c>
      <c r="X11" s="81">
        <v>5.7065217391304346</v>
      </c>
      <c r="Y11" s="81"/>
      <c r="Z11" s="81">
        <v>2.0801468338941573</v>
      </c>
      <c r="AA11" s="81">
        <v>2.3892773892773893</v>
      </c>
      <c r="AB11" s="81">
        <v>1.7385705086928525</v>
      </c>
    </row>
    <row r="12" spans="1:29" x14ac:dyDescent="0.25">
      <c r="A12" s="26" t="s">
        <v>200</v>
      </c>
      <c r="B12" s="81">
        <v>5.3850582347991676</v>
      </c>
      <c r="C12" s="81">
        <v>5.551688130873651</v>
      </c>
      <c r="D12" s="81">
        <v>5.2123726215168187</v>
      </c>
      <c r="E12" s="81"/>
      <c r="F12" s="81">
        <v>12.301480484522207</v>
      </c>
      <c r="G12" s="81">
        <v>12.597200622083982</v>
      </c>
      <c r="H12" s="81">
        <v>11.982082866741321</v>
      </c>
      <c r="I12" s="81"/>
      <c r="J12" s="81">
        <v>5.8553386911595871</v>
      </c>
      <c r="K12" s="81">
        <v>6.6887783305693755</v>
      </c>
      <c r="L12" s="81">
        <v>4.955223880597015</v>
      </c>
      <c r="M12" s="81"/>
      <c r="N12" s="81">
        <v>4.097452934662237</v>
      </c>
      <c r="O12" s="81">
        <v>3.6557930258717661</v>
      </c>
      <c r="P12" s="81">
        <v>4.5256270447110145</v>
      </c>
      <c r="Q12" s="81"/>
      <c r="R12" s="81">
        <v>6.2748212867355049</v>
      </c>
      <c r="S12" s="81">
        <v>6.8371607515657615</v>
      </c>
      <c r="T12" s="81">
        <v>5.6958624395486295</v>
      </c>
      <c r="U12" s="81"/>
      <c r="V12" s="81">
        <v>3.2320980774589025</v>
      </c>
      <c r="W12" s="81">
        <v>2.8105677346824058</v>
      </c>
      <c r="X12" s="81">
        <v>3.6464088397790055</v>
      </c>
      <c r="Y12" s="81"/>
      <c r="Z12" s="81">
        <v>1.2261580381471391</v>
      </c>
      <c r="AA12" s="81">
        <v>1.2275317843051292</v>
      </c>
      <c r="AB12" s="81">
        <v>1.2246820536975978</v>
      </c>
    </row>
    <row r="13" spans="1:29" x14ac:dyDescent="0.25">
      <c r="A13" s="26" t="s">
        <v>201</v>
      </c>
      <c r="B13" s="81">
        <v>2.2250134577426879</v>
      </c>
      <c r="C13" s="81">
        <v>2.5533403287862888</v>
      </c>
      <c r="D13" s="81">
        <v>1.879145173176124</v>
      </c>
      <c r="E13" s="81"/>
      <c r="F13" s="81">
        <v>4.5606229143492776</v>
      </c>
      <c r="G13" s="81">
        <v>4.8780487804878048</v>
      </c>
      <c r="H13" s="81">
        <v>4.2410714285714288</v>
      </c>
      <c r="I13" s="81"/>
      <c r="J13" s="81">
        <v>2.0316027088036117</v>
      </c>
      <c r="K13" s="81">
        <v>3.4246575342465753</v>
      </c>
      <c r="L13" s="81">
        <v>0.6696428571428571</v>
      </c>
      <c r="M13" s="81"/>
      <c r="N13" s="81">
        <v>2.0179372197309418</v>
      </c>
      <c r="O13" s="81">
        <v>2.7253668763102725</v>
      </c>
      <c r="P13" s="81">
        <v>1.2048192771084338</v>
      </c>
      <c r="Q13" s="81"/>
      <c r="R13" s="81">
        <v>2.6258205689277898</v>
      </c>
      <c r="S13" s="81">
        <v>2.5862068965517242</v>
      </c>
      <c r="T13" s="81">
        <v>2.666666666666667</v>
      </c>
      <c r="U13" s="81"/>
      <c r="V13" s="81">
        <v>1.4830508474576272</v>
      </c>
      <c r="W13" s="81">
        <v>1.440329218106996</v>
      </c>
      <c r="X13" s="81">
        <v>1.5283842794759825</v>
      </c>
      <c r="Y13" s="81"/>
      <c r="Z13" s="81">
        <v>0.86705202312138718</v>
      </c>
      <c r="AA13" s="81">
        <v>0.73664825046040516</v>
      </c>
      <c r="AB13" s="81">
        <v>1.0101010101010102</v>
      </c>
      <c r="AC13" s="121"/>
    </row>
    <row r="14" spans="1:29" x14ac:dyDescent="0.25">
      <c r="A14" s="26" t="s">
        <v>202</v>
      </c>
      <c r="B14" s="81">
        <v>2.087094677547483</v>
      </c>
      <c r="C14" s="81">
        <v>2.1572523417541869</v>
      </c>
      <c r="D14" s="81">
        <v>2.0144096456403471</v>
      </c>
      <c r="E14" s="81"/>
      <c r="F14" s="81">
        <v>5.3177691309987027</v>
      </c>
      <c r="G14" s="81">
        <v>5.3497942386831276</v>
      </c>
      <c r="H14" s="81">
        <v>5.2823315118397085</v>
      </c>
      <c r="I14" s="81"/>
      <c r="J14" s="81">
        <v>2.1392808375056895</v>
      </c>
      <c r="K14" s="81">
        <v>2.1838034576888083</v>
      </c>
      <c r="L14" s="81">
        <v>2.0947176684881605</v>
      </c>
      <c r="M14" s="81"/>
      <c r="N14" s="81">
        <v>1.7241379310344827</v>
      </c>
      <c r="O14" s="81">
        <v>1.633705932932072</v>
      </c>
      <c r="P14" s="81">
        <v>1.8150388936905792</v>
      </c>
      <c r="Q14" s="81"/>
      <c r="R14" s="81">
        <v>1.2765957446808509</v>
      </c>
      <c r="S14" s="81">
        <v>1.4579759862778732</v>
      </c>
      <c r="T14" s="81">
        <v>1.097972972972973</v>
      </c>
      <c r="U14" s="81"/>
      <c r="V14" s="81">
        <v>1.547842401500938</v>
      </c>
      <c r="W14" s="81">
        <v>1.6544117647058825</v>
      </c>
      <c r="X14" s="81">
        <v>1.4367816091954022</v>
      </c>
      <c r="Y14" s="81"/>
      <c r="Z14" s="81">
        <v>0.63116370808678501</v>
      </c>
      <c r="AA14" s="81">
        <v>0.68441064638783278</v>
      </c>
      <c r="AB14" s="81">
        <v>0.57377049180327866</v>
      </c>
      <c r="AC14" s="120"/>
    </row>
    <row r="15" spans="1:29" x14ac:dyDescent="0.25">
      <c r="A15" s="26" t="s">
        <v>203</v>
      </c>
      <c r="B15" s="81">
        <v>3.2906231799650554</v>
      </c>
      <c r="C15" s="81">
        <v>3.7671232876712328</v>
      </c>
      <c r="D15" s="81">
        <v>2.7942925089179549</v>
      </c>
      <c r="E15" s="81"/>
      <c r="F15" s="81">
        <v>9.5238095238095237</v>
      </c>
      <c r="G15" s="81">
        <v>9.8360655737704921</v>
      </c>
      <c r="H15" s="81">
        <v>9.1872791519434625</v>
      </c>
      <c r="I15" s="81"/>
      <c r="J15" s="81">
        <v>4.7957371225577266</v>
      </c>
      <c r="K15" s="81">
        <v>6.3973063973063971</v>
      </c>
      <c r="L15" s="81">
        <v>3.007518796992481</v>
      </c>
      <c r="M15" s="81"/>
      <c r="N15" s="81">
        <v>2.7027027027027026</v>
      </c>
      <c r="O15" s="81">
        <v>3.3582089552238807</v>
      </c>
      <c r="P15" s="81">
        <v>2.0905923344947737</v>
      </c>
      <c r="Q15" s="81"/>
      <c r="R15" s="81">
        <v>1.5009380863039399</v>
      </c>
      <c r="S15" s="81">
        <v>1.4336917562724014</v>
      </c>
      <c r="T15" s="81">
        <v>1.5748031496062991</v>
      </c>
      <c r="U15" s="81"/>
      <c r="V15" s="81">
        <v>0.71942446043165476</v>
      </c>
      <c r="W15" s="81">
        <v>0.71942446043165476</v>
      </c>
      <c r="X15" s="81">
        <v>0.71942446043165476</v>
      </c>
      <c r="Y15" s="81"/>
      <c r="Z15" s="81">
        <v>0.46948356807511737</v>
      </c>
      <c r="AA15" s="81">
        <v>0.61538461538461542</v>
      </c>
      <c r="AB15" s="81">
        <v>0.31847133757961787</v>
      </c>
      <c r="AC15" s="121"/>
    </row>
    <row r="16" spans="1:29" x14ac:dyDescent="0.25">
      <c r="A16" s="26" t="s">
        <v>204</v>
      </c>
      <c r="B16" s="81">
        <v>5.7038258390855994</v>
      </c>
      <c r="C16" s="81">
        <v>6.1893336241683938</v>
      </c>
      <c r="D16" s="81">
        <v>5.1934651762682718</v>
      </c>
      <c r="E16" s="81"/>
      <c r="F16" s="81">
        <v>12.571615649042398</v>
      </c>
      <c r="G16" s="81">
        <v>13.699059561128527</v>
      </c>
      <c r="H16" s="81">
        <v>11.339499828708462</v>
      </c>
      <c r="I16" s="81"/>
      <c r="J16" s="81">
        <v>6.7139643536944114</v>
      </c>
      <c r="K16" s="81">
        <v>7.245386192754613</v>
      </c>
      <c r="L16" s="81">
        <v>6.1689449702068</v>
      </c>
      <c r="M16" s="81"/>
      <c r="N16" s="81">
        <v>5.1073904955183487</v>
      </c>
      <c r="O16" s="81">
        <v>5.5066797002280872</v>
      </c>
      <c r="P16" s="81">
        <v>4.6765119549929679</v>
      </c>
      <c r="Q16" s="81"/>
      <c r="R16" s="81">
        <v>4.475100942126514</v>
      </c>
      <c r="S16" s="81">
        <v>4.961704961704962</v>
      </c>
      <c r="T16" s="81">
        <v>3.978238694321659</v>
      </c>
      <c r="U16" s="81"/>
      <c r="V16" s="81">
        <v>4.6511627906976747</v>
      </c>
      <c r="W16" s="81">
        <v>5.0225147211638381</v>
      </c>
      <c r="X16" s="81">
        <v>4.2607428987618352</v>
      </c>
      <c r="Y16" s="81"/>
      <c r="Z16" s="81">
        <v>0.85870413739266205</v>
      </c>
      <c r="AA16" s="81">
        <v>0.70487281642660127</v>
      </c>
      <c r="AB16" s="81">
        <v>1.0184595798854232</v>
      </c>
      <c r="AC16" s="121"/>
    </row>
    <row r="17" spans="1:29" x14ac:dyDescent="0.25">
      <c r="A17" s="26" t="s">
        <v>205</v>
      </c>
      <c r="B17" s="81">
        <v>3.6101934874941009</v>
      </c>
      <c r="C17" s="81">
        <v>4.1772737792177734</v>
      </c>
      <c r="D17" s="81">
        <v>3.0204572803850782</v>
      </c>
      <c r="E17" s="81"/>
      <c r="F17" s="81">
        <v>9.4547964113181511</v>
      </c>
      <c r="G17" s="81">
        <v>9.8648648648648649</v>
      </c>
      <c r="H17" s="81">
        <v>9.0267983074753175</v>
      </c>
      <c r="I17" s="81"/>
      <c r="J17" s="81">
        <v>4.231625835189309</v>
      </c>
      <c r="K17" s="81">
        <v>5.0036258158085571</v>
      </c>
      <c r="L17" s="81">
        <v>3.4220532319391634</v>
      </c>
      <c r="M17" s="81"/>
      <c r="N17" s="81">
        <v>3.1785714285714284</v>
      </c>
      <c r="O17" s="81">
        <v>3.9886039886039883</v>
      </c>
      <c r="P17" s="81">
        <v>2.3638968481375358</v>
      </c>
      <c r="Q17" s="81"/>
      <c r="R17" s="81">
        <v>2.0577617328519855</v>
      </c>
      <c r="S17" s="81">
        <v>2.6185421089879686</v>
      </c>
      <c r="T17" s="81">
        <v>1.4738393515106853</v>
      </c>
      <c r="U17" s="81"/>
      <c r="V17" s="81">
        <v>2.084884586746091</v>
      </c>
      <c r="W17" s="81">
        <v>2.5441696113074208</v>
      </c>
      <c r="X17" s="81">
        <v>1.5735641227380015</v>
      </c>
      <c r="Y17" s="81"/>
      <c r="Z17" s="81">
        <v>0.70876288659793818</v>
      </c>
      <c r="AA17" s="81">
        <v>1.0960670535138619</v>
      </c>
      <c r="AB17" s="81">
        <v>0.32195750160978748</v>
      </c>
      <c r="AC17" s="121"/>
    </row>
    <row r="18" spans="1:29" x14ac:dyDescent="0.25">
      <c r="A18" s="26" t="s">
        <v>206</v>
      </c>
      <c r="B18" s="81">
        <v>7.1686357937925012</v>
      </c>
      <c r="C18" s="81">
        <v>7.9603087100330763</v>
      </c>
      <c r="D18" s="81">
        <v>6.3217487026261994</v>
      </c>
      <c r="E18" s="81"/>
      <c r="F18" s="81">
        <v>13.881200766446669</v>
      </c>
      <c r="G18" s="81">
        <v>15.316404675534059</v>
      </c>
      <c r="H18" s="81">
        <v>12.274368231046932</v>
      </c>
      <c r="I18" s="81"/>
      <c r="J18" s="81">
        <v>8.5803059273422555</v>
      </c>
      <c r="K18" s="81">
        <v>8.7866108786610866</v>
      </c>
      <c r="L18" s="81">
        <v>8.3620265617314313</v>
      </c>
      <c r="M18" s="81"/>
      <c r="N18" s="81">
        <v>6.619493266377539</v>
      </c>
      <c r="O18" s="81">
        <v>7.655081390233172</v>
      </c>
      <c r="P18" s="81">
        <v>5.5028462998102468</v>
      </c>
      <c r="Q18" s="81"/>
      <c r="R18" s="81">
        <v>6.4686924493554327</v>
      </c>
      <c r="S18" s="81">
        <v>7.3410922112802144</v>
      </c>
      <c r="T18" s="81">
        <v>5.5450236966824642</v>
      </c>
      <c r="U18" s="81"/>
      <c r="V18" s="81">
        <v>4.6406473108043782</v>
      </c>
      <c r="W18" s="81">
        <v>5.0162563864375285</v>
      </c>
      <c r="X18" s="81">
        <v>4.2459736456808201</v>
      </c>
      <c r="Y18" s="81"/>
      <c r="Z18" s="81">
        <v>2.436323366555925</v>
      </c>
      <c r="AA18" s="81">
        <v>2.939904885430177</v>
      </c>
      <c r="AB18" s="81">
        <v>1.9073569482288828</v>
      </c>
      <c r="AC18" s="121"/>
    </row>
    <row r="19" spans="1:29" x14ac:dyDescent="0.25">
      <c r="A19" s="26" t="s">
        <v>207</v>
      </c>
      <c r="B19" s="81">
        <v>6.7348960052822715</v>
      </c>
      <c r="C19" s="81">
        <v>7.9201680672268902</v>
      </c>
      <c r="D19" s="81">
        <v>5.4310145597411603</v>
      </c>
      <c r="E19" s="81"/>
      <c r="F19" s="81">
        <v>13.244613434727503</v>
      </c>
      <c r="G19" s="81">
        <v>15.531660692951016</v>
      </c>
      <c r="H19" s="81">
        <v>10.6612685560054</v>
      </c>
      <c r="I19" s="81"/>
      <c r="J19" s="81">
        <v>7.5140449438202248</v>
      </c>
      <c r="K19" s="81">
        <v>9.1156462585034017</v>
      </c>
      <c r="L19" s="81">
        <v>5.8055152394775034</v>
      </c>
      <c r="M19" s="81"/>
      <c r="N19" s="81">
        <v>4.9645390070921991</v>
      </c>
      <c r="O19" s="81">
        <v>5.7901085645355854</v>
      </c>
      <c r="P19" s="81">
        <v>4.0166204986149578</v>
      </c>
      <c r="Q19" s="81"/>
      <c r="R19" s="81">
        <v>6.1276058117498424</v>
      </c>
      <c r="S19" s="81">
        <v>6.5756823821339943</v>
      </c>
      <c r="T19" s="81">
        <v>5.6628056628056633</v>
      </c>
      <c r="U19" s="81"/>
      <c r="V19" s="81">
        <v>5.6100981767180924</v>
      </c>
      <c r="W19" s="81">
        <v>6.241699867197875</v>
      </c>
      <c r="X19" s="81">
        <v>4.9034175334323926</v>
      </c>
      <c r="Y19" s="81"/>
      <c r="Z19" s="81">
        <v>2.7540983606557381</v>
      </c>
      <c r="AA19" s="81">
        <v>4</v>
      </c>
      <c r="AB19" s="81">
        <v>1.3793103448275863</v>
      </c>
      <c r="AC19" s="121"/>
    </row>
    <row r="20" spans="1:29" x14ac:dyDescent="0.25">
      <c r="A20" s="108" t="s">
        <v>208</v>
      </c>
      <c r="B20" s="81">
        <v>3.8101771015215764</v>
      </c>
      <c r="C20" s="81">
        <v>3.8120136186770432</v>
      </c>
      <c r="D20" s="81">
        <v>3.8082437275985663</v>
      </c>
      <c r="E20" s="81"/>
      <c r="F20" s="81">
        <v>9.4380262384961817</v>
      </c>
      <c r="G20" s="81">
        <v>9.6024006001500375</v>
      </c>
      <c r="H20" s="81">
        <v>9.2585006145022533</v>
      </c>
      <c r="I20" s="81"/>
      <c r="J20" s="81">
        <v>3.0624499599679744</v>
      </c>
      <c r="K20" s="81">
        <v>3.1399046104928456</v>
      </c>
      <c r="L20" s="81">
        <v>2.9838709677419355</v>
      </c>
      <c r="M20" s="81"/>
      <c r="N20" s="81">
        <v>3.4331489605187873</v>
      </c>
      <c r="O20" s="81">
        <v>3.3741193919169445</v>
      </c>
      <c r="P20" s="81">
        <v>3.4956794972505896</v>
      </c>
      <c r="Q20" s="81"/>
      <c r="R20" s="81">
        <v>3.5451375435877566</v>
      </c>
      <c r="S20" s="81">
        <v>3.296703296703297</v>
      </c>
      <c r="T20" s="81">
        <v>3.8049940546967891</v>
      </c>
      <c r="U20" s="81"/>
      <c r="V20" s="81">
        <v>3.1542056074766354</v>
      </c>
      <c r="W20" s="81">
        <v>3.0569354222392051</v>
      </c>
      <c r="X20" s="81">
        <v>3.2552600238189759</v>
      </c>
      <c r="Y20" s="81"/>
      <c r="Z20" s="81">
        <v>0.96453018046048533</v>
      </c>
      <c r="AA20" s="81">
        <v>1.0262601871415635</v>
      </c>
      <c r="AB20" s="81">
        <v>0.89887640449438211</v>
      </c>
      <c r="AC20" s="121"/>
    </row>
    <row r="21" spans="1:29" x14ac:dyDescent="0.25">
      <c r="A21" s="26" t="s">
        <v>209</v>
      </c>
      <c r="B21" s="81">
        <v>8.1616832779623483</v>
      </c>
      <c r="C21" s="81">
        <v>8.7395318874812116</v>
      </c>
      <c r="D21" s="81">
        <v>7.5463068831465812</v>
      </c>
      <c r="E21" s="81"/>
      <c r="F21" s="81">
        <v>12.235449735449736</v>
      </c>
      <c r="G21" s="81">
        <v>12</v>
      </c>
      <c r="H21" s="81">
        <v>12.5</v>
      </c>
      <c r="I21" s="81"/>
      <c r="J21" s="81">
        <v>10.138888888888889</v>
      </c>
      <c r="K21" s="81">
        <v>10.796915167095115</v>
      </c>
      <c r="L21" s="81">
        <v>9.3655589123867067</v>
      </c>
      <c r="M21" s="81"/>
      <c r="N21" s="81">
        <v>7.871914609739826</v>
      </c>
      <c r="O21" s="81">
        <v>8.5978835978835981</v>
      </c>
      <c r="P21" s="81">
        <v>7.1332436069986542</v>
      </c>
      <c r="Q21" s="81"/>
      <c r="R21" s="81">
        <v>8.5810810810810807</v>
      </c>
      <c r="S21" s="81">
        <v>9.4488188976377945</v>
      </c>
      <c r="T21" s="81">
        <v>7.6601671309192199</v>
      </c>
      <c r="U21" s="81"/>
      <c r="V21" s="81">
        <v>7.0941336971350619</v>
      </c>
      <c r="W21" s="81">
        <v>7.8740157480314963</v>
      </c>
      <c r="X21" s="81">
        <v>6.25</v>
      </c>
      <c r="Y21" s="81"/>
      <c r="Z21" s="81">
        <v>3.4905082669932641</v>
      </c>
      <c r="AA21" s="81">
        <v>3.7546933667083859</v>
      </c>
      <c r="AB21" s="81">
        <v>3.2374100719424459</v>
      </c>
      <c r="AC21" s="121"/>
    </row>
    <row r="22" spans="1:29" x14ac:dyDescent="0.25">
      <c r="A22" s="26" t="s">
        <v>210</v>
      </c>
      <c r="B22" s="81">
        <v>4.2810013584319817</v>
      </c>
      <c r="C22" s="81">
        <v>4.7454768475927631</v>
      </c>
      <c r="D22" s="81">
        <v>3.8047323323638076</v>
      </c>
      <c r="E22" s="81"/>
      <c r="F22" s="81">
        <v>9.2169260700389106</v>
      </c>
      <c r="G22" s="81">
        <v>10.27364378300528</v>
      </c>
      <c r="H22" s="81">
        <v>8.1320847708230648</v>
      </c>
      <c r="I22" s="81"/>
      <c r="J22" s="81">
        <v>4.6236835345491913</v>
      </c>
      <c r="K22" s="81">
        <v>4.6858908341915546</v>
      </c>
      <c r="L22" s="81">
        <v>4.5617631983598157</v>
      </c>
      <c r="M22" s="81"/>
      <c r="N22" s="81">
        <v>4.2636552200967968</v>
      </c>
      <c r="O22" s="81">
        <v>4.770558836892322</v>
      </c>
      <c r="P22" s="81">
        <v>3.7418147801683816</v>
      </c>
      <c r="Q22" s="81"/>
      <c r="R22" s="81">
        <v>3.7891268533772648</v>
      </c>
      <c r="S22" s="81">
        <v>4.8552754435107381</v>
      </c>
      <c r="T22" s="81">
        <v>2.7052681537731371</v>
      </c>
      <c r="U22" s="81"/>
      <c r="V22" s="81">
        <v>3.2516493873704055</v>
      </c>
      <c r="W22" s="81">
        <v>3.1934306569343067</v>
      </c>
      <c r="X22" s="81">
        <v>3.3138401559454191</v>
      </c>
      <c r="Y22" s="81"/>
      <c r="Z22" s="81">
        <v>1.2175324675324677</v>
      </c>
      <c r="AA22" s="81">
        <v>1.4090177133655395</v>
      </c>
      <c r="AB22" s="81">
        <v>1.0229132569558101</v>
      </c>
      <c r="AC22" s="121"/>
    </row>
    <row r="23" spans="1:29" x14ac:dyDescent="0.25">
      <c r="A23" s="26" t="s">
        <v>211</v>
      </c>
      <c r="B23" s="81">
        <v>5.1357300073367567</v>
      </c>
      <c r="C23" s="81">
        <v>5.9290382819794578</v>
      </c>
      <c r="D23" s="81">
        <v>4.2629686697483304</v>
      </c>
      <c r="E23" s="81"/>
      <c r="F23" s="81">
        <v>11.760612386917188</v>
      </c>
      <c r="G23" s="81">
        <v>13.896103896103895</v>
      </c>
      <c r="H23" s="81">
        <v>9.2953523238380811</v>
      </c>
      <c r="I23" s="81"/>
      <c r="J23" s="81">
        <v>6.3748079877112129</v>
      </c>
      <c r="K23" s="81">
        <v>6.5769805680119582</v>
      </c>
      <c r="L23" s="81">
        <v>6.1611374407582939</v>
      </c>
      <c r="M23" s="81"/>
      <c r="N23" s="81">
        <v>5.1517290049400142</v>
      </c>
      <c r="O23" s="81">
        <v>5.9299191374663076</v>
      </c>
      <c r="P23" s="81">
        <v>4.2962962962962958</v>
      </c>
      <c r="Q23" s="81"/>
      <c r="R23" s="81">
        <v>2.7799227799227797</v>
      </c>
      <c r="S23" s="81">
        <v>2.9069767441860463</v>
      </c>
      <c r="T23" s="81">
        <v>2.6359143327841847</v>
      </c>
      <c r="U23" s="81"/>
      <c r="V23" s="81">
        <v>2.7089783281733748</v>
      </c>
      <c r="W23" s="81">
        <v>3.8123167155425222</v>
      </c>
      <c r="X23" s="81">
        <v>1.4754098360655739</v>
      </c>
      <c r="Y23" s="81"/>
      <c r="Z23" s="81">
        <v>1.6724738675958188</v>
      </c>
      <c r="AA23" s="81">
        <v>1.7735334242837655</v>
      </c>
      <c r="AB23" s="81">
        <v>1.566951566951567</v>
      </c>
      <c r="AC23" s="120"/>
    </row>
    <row r="24" spans="1:29" x14ac:dyDescent="0.25">
      <c r="A24" s="26" t="s">
        <v>212</v>
      </c>
      <c r="B24" s="81">
        <v>5.680512231160729</v>
      </c>
      <c r="C24" s="81">
        <v>6.3816310372129852</v>
      </c>
      <c r="D24" s="81">
        <v>4.9258564854269649</v>
      </c>
      <c r="E24" s="81"/>
      <c r="F24" s="81">
        <v>10.473457675753227</v>
      </c>
      <c r="G24" s="81">
        <v>12.219227313566936</v>
      </c>
      <c r="H24" s="81">
        <v>8.486707566462167</v>
      </c>
      <c r="I24" s="81"/>
      <c r="J24" s="81">
        <v>7.5258239055582878</v>
      </c>
      <c r="K24" s="81">
        <v>8.2568807339449553</v>
      </c>
      <c r="L24" s="81">
        <v>6.680805938494168</v>
      </c>
      <c r="M24" s="81"/>
      <c r="N24" s="81">
        <v>5.1775147928994087</v>
      </c>
      <c r="O24" s="81">
        <v>5.6297709923664119</v>
      </c>
      <c r="P24" s="81">
        <v>4.6938775510204085</v>
      </c>
      <c r="Q24" s="81"/>
      <c r="R24" s="81">
        <v>4.9320583794665325</v>
      </c>
      <c r="S24" s="81">
        <v>5.9405940594059405</v>
      </c>
      <c r="T24" s="81">
        <v>3.8894575230296824</v>
      </c>
      <c r="U24" s="81"/>
      <c r="V24" s="81">
        <v>5.2322477309129738</v>
      </c>
      <c r="W24" s="81">
        <v>5.2238805970149249</v>
      </c>
      <c r="X24" s="81">
        <v>5.2406417112299462</v>
      </c>
      <c r="Y24" s="81"/>
      <c r="Z24" s="81">
        <v>0.87557603686635943</v>
      </c>
      <c r="AA24" s="81">
        <v>0.80645161290322576</v>
      </c>
      <c r="AB24" s="81">
        <v>0.94876660341555974</v>
      </c>
      <c r="AC24" s="121"/>
    </row>
    <row r="25" spans="1:29" x14ac:dyDescent="0.25">
      <c r="A25" s="26" t="s">
        <v>213</v>
      </c>
      <c r="B25" s="81">
        <v>3.8802006491590442</v>
      </c>
      <c r="C25" s="81">
        <v>4.4655718813022185</v>
      </c>
      <c r="D25" s="81">
        <v>3.2657998185666766</v>
      </c>
      <c r="E25" s="81"/>
      <c r="F25" s="81">
        <v>9.3609360936093609</v>
      </c>
      <c r="G25" s="81">
        <v>10.931899641577061</v>
      </c>
      <c r="H25" s="81">
        <v>7.7757685352622063</v>
      </c>
      <c r="I25" s="81"/>
      <c r="J25" s="81">
        <v>3.4671532846715327</v>
      </c>
      <c r="K25" s="81">
        <v>3.9497307001795332</v>
      </c>
      <c r="L25" s="81">
        <v>2.9684601113172544</v>
      </c>
      <c r="M25" s="81"/>
      <c r="N25" s="81">
        <v>4.681978798586572</v>
      </c>
      <c r="O25" s="81">
        <v>5.1926298157453932</v>
      </c>
      <c r="P25" s="81">
        <v>4.1121495327102808</v>
      </c>
      <c r="Q25" s="81"/>
      <c r="R25" s="81">
        <v>1.8229166666666667</v>
      </c>
      <c r="S25" s="81">
        <v>2.3648648648648649</v>
      </c>
      <c r="T25" s="81">
        <v>1.25</v>
      </c>
      <c r="U25" s="81"/>
      <c r="V25" s="81">
        <v>3.0330882352941178</v>
      </c>
      <c r="W25" s="81">
        <v>3.3101045296167246</v>
      </c>
      <c r="X25" s="81">
        <v>2.7237354085603114</v>
      </c>
      <c r="Y25" s="81"/>
      <c r="Z25" s="81">
        <v>1.1676396997497915</v>
      </c>
      <c r="AA25" s="81">
        <v>1.3490725126475547</v>
      </c>
      <c r="AB25" s="81">
        <v>0.99009900990099009</v>
      </c>
      <c r="AC25" s="121"/>
    </row>
    <row r="26" spans="1:29" x14ac:dyDescent="0.25">
      <c r="A26" s="26" t="s">
        <v>214</v>
      </c>
      <c r="B26" s="81">
        <v>3.1358557881889024</v>
      </c>
      <c r="C26" s="81">
        <v>3.7211835178798327</v>
      </c>
      <c r="D26" s="81">
        <v>2.5087514585764294</v>
      </c>
      <c r="E26" s="81"/>
      <c r="F26" s="81">
        <v>7.0537167661421591</v>
      </c>
      <c r="G26" s="81">
        <v>6.9743589743589745</v>
      </c>
      <c r="H26" s="81">
        <v>7.1428571428571423</v>
      </c>
      <c r="I26" s="81"/>
      <c r="J26" s="81">
        <v>4.3452021726010859</v>
      </c>
      <c r="K26" s="81">
        <v>6.0355029585798814</v>
      </c>
      <c r="L26" s="81">
        <v>2.5862068965517242</v>
      </c>
      <c r="M26" s="81"/>
      <c r="N26" s="81">
        <v>3.050847457627119</v>
      </c>
      <c r="O26" s="81">
        <v>4.0217391304347823</v>
      </c>
      <c r="P26" s="81">
        <v>2</v>
      </c>
      <c r="Q26" s="81"/>
      <c r="R26" s="81">
        <v>2.5727069351230423</v>
      </c>
      <c r="S26" s="81">
        <v>3.0467899891186074</v>
      </c>
      <c r="T26" s="81">
        <v>2.0713463751438432</v>
      </c>
      <c r="U26" s="81"/>
      <c r="V26" s="81">
        <v>1.6792125072379851</v>
      </c>
      <c r="W26" s="81">
        <v>2.0524515393386547</v>
      </c>
      <c r="X26" s="81">
        <v>1.2941176470588236</v>
      </c>
      <c r="Y26" s="81"/>
      <c r="Z26" s="81">
        <v>0.16077170418006431</v>
      </c>
      <c r="AA26" s="81">
        <v>0.3083247687564234</v>
      </c>
      <c r="AB26" s="81" t="s">
        <v>191</v>
      </c>
      <c r="AC26" s="121"/>
    </row>
    <row r="27" spans="1:29" x14ac:dyDescent="0.25">
      <c r="A27" s="26" t="s">
        <v>215</v>
      </c>
      <c r="B27" s="81">
        <v>4.5561296383278531</v>
      </c>
      <c r="C27" s="81">
        <v>4.9710277523635256</v>
      </c>
      <c r="D27" s="81">
        <v>4.1184041184041185</v>
      </c>
      <c r="E27" s="81"/>
      <c r="F27" s="81">
        <v>10.483135824977211</v>
      </c>
      <c r="G27" s="81">
        <v>12.280701754385964</v>
      </c>
      <c r="H27" s="81">
        <v>8.5388994307400381</v>
      </c>
      <c r="I27" s="81"/>
      <c r="J27" s="81">
        <v>5.1689860834990062</v>
      </c>
      <c r="K27" s="81">
        <v>4.4401544401544406</v>
      </c>
      <c r="L27" s="81">
        <v>5.942622950819672</v>
      </c>
      <c r="M27" s="81"/>
      <c r="N27" s="81">
        <v>4.9275362318840585</v>
      </c>
      <c r="O27" s="81">
        <v>6.191369606003752</v>
      </c>
      <c r="P27" s="81">
        <v>3.5856573705179287</v>
      </c>
      <c r="Q27" s="81"/>
      <c r="R27" s="81">
        <v>4.3137254901960782</v>
      </c>
      <c r="S27" s="81">
        <v>3.5647279549718571</v>
      </c>
      <c r="T27" s="81">
        <v>5.1334702258726894</v>
      </c>
      <c r="U27" s="81"/>
      <c r="V27" s="81">
        <v>1.8518518518518516</v>
      </c>
      <c r="W27" s="81">
        <v>2.1359223300970873</v>
      </c>
      <c r="X27" s="81">
        <v>1.5655577299412915</v>
      </c>
      <c r="Y27" s="81"/>
      <c r="Z27" s="81">
        <v>0.83125519534497094</v>
      </c>
      <c r="AA27" s="81">
        <v>1.1475409836065573</v>
      </c>
      <c r="AB27" s="81">
        <v>0.50590219224283306</v>
      </c>
      <c r="AC27" s="121"/>
    </row>
    <row r="28" spans="1:29" x14ac:dyDescent="0.25">
      <c r="A28" s="26" t="s">
        <v>216</v>
      </c>
      <c r="B28" s="81">
        <v>4.4208873184138202</v>
      </c>
      <c r="C28" s="81">
        <v>4.918280871670702</v>
      </c>
      <c r="D28" s="81">
        <v>3.8844458952178882</v>
      </c>
      <c r="E28" s="81"/>
      <c r="F28" s="81">
        <v>10.186915887850468</v>
      </c>
      <c r="G28" s="81">
        <v>11.000901713255185</v>
      </c>
      <c r="H28" s="81">
        <v>9.3113482056256061</v>
      </c>
      <c r="I28" s="81"/>
      <c r="J28" s="81">
        <v>5.6603773584905666</v>
      </c>
      <c r="K28" s="81">
        <v>6.7044381491973564</v>
      </c>
      <c r="L28" s="81">
        <v>4.5634920634920633</v>
      </c>
      <c r="M28" s="81"/>
      <c r="N28" s="81">
        <v>5.5970149253731343</v>
      </c>
      <c r="O28" s="81">
        <v>5.9982094897045659</v>
      </c>
      <c r="P28" s="81">
        <v>5.1606621226874392</v>
      </c>
      <c r="Q28" s="81"/>
      <c r="R28" s="81">
        <v>2.9251363411006448</v>
      </c>
      <c r="S28" s="81">
        <v>3.7278657968313138</v>
      </c>
      <c r="T28" s="81">
        <v>2.0127118644067794</v>
      </c>
      <c r="U28" s="81"/>
      <c r="V28" s="81">
        <v>1.8996590355577203</v>
      </c>
      <c r="W28" s="81">
        <v>2.0972354623450906</v>
      </c>
      <c r="X28" s="81">
        <v>1.693227091633466</v>
      </c>
      <c r="Y28" s="81"/>
      <c r="Z28" s="81">
        <v>0.43215211754537602</v>
      </c>
      <c r="AA28" s="81">
        <v>0.24979184013322231</v>
      </c>
      <c r="AB28" s="81">
        <v>0.62893081761006298</v>
      </c>
      <c r="AC28" s="121"/>
    </row>
    <row r="29" spans="1:29" x14ac:dyDescent="0.25">
      <c r="A29" s="26" t="s">
        <v>217</v>
      </c>
      <c r="B29" s="81">
        <v>5.906644052798466</v>
      </c>
      <c r="C29" s="81">
        <v>6.8178576522607335</v>
      </c>
      <c r="D29" s="81">
        <v>4.9312977099236637</v>
      </c>
      <c r="E29" s="81"/>
      <c r="F29" s="81">
        <v>14.412136536030342</v>
      </c>
      <c r="G29" s="81">
        <v>16.432700247729148</v>
      </c>
      <c r="H29" s="81">
        <v>12.306368330464716</v>
      </c>
      <c r="I29" s="81"/>
      <c r="J29" s="81">
        <v>7.5339260645765087</v>
      </c>
      <c r="K29" s="81">
        <v>8.5409252669039155</v>
      </c>
      <c r="L29" s="81">
        <v>6.4165844027640668</v>
      </c>
      <c r="M29" s="81"/>
      <c r="N29" s="81">
        <v>4.4974759063790737</v>
      </c>
      <c r="O29" s="81">
        <v>5.6621004566210047</v>
      </c>
      <c r="P29" s="81">
        <v>3.3210332103321036</v>
      </c>
      <c r="Q29" s="81"/>
      <c r="R29" s="81">
        <v>4.2266187050359711</v>
      </c>
      <c r="S29" s="81">
        <v>4.2216358839050132</v>
      </c>
      <c r="T29" s="81">
        <v>4.2318307267709292</v>
      </c>
      <c r="U29" s="81"/>
      <c r="V29" s="81">
        <v>3.1522793404461686</v>
      </c>
      <c r="W29" s="81">
        <v>3.5944700460829497</v>
      </c>
      <c r="X29" s="81">
        <v>2.6612077789150463</v>
      </c>
      <c r="Y29" s="81"/>
      <c r="Z29" s="81">
        <v>1.5854601701469451</v>
      </c>
      <c r="AA29" s="81">
        <v>2.5018395879323032</v>
      </c>
      <c r="AB29" s="81">
        <v>0.5704971475142625</v>
      </c>
      <c r="AC29" s="121"/>
    </row>
    <row r="30" spans="1:29" x14ac:dyDescent="0.25">
      <c r="A30" s="26" t="s">
        <v>218</v>
      </c>
      <c r="B30" s="81">
        <v>5.2528675703858188</v>
      </c>
      <c r="C30" s="81">
        <v>5.9949622166246854</v>
      </c>
      <c r="D30" s="81">
        <v>4.4570502431118308</v>
      </c>
      <c r="E30" s="81"/>
      <c r="F30" s="81">
        <v>10.743193524650477</v>
      </c>
      <c r="G30" s="81">
        <v>11.976047904191617</v>
      </c>
      <c r="H30" s="81">
        <v>9.5513748191027492</v>
      </c>
      <c r="I30" s="81"/>
      <c r="J30" s="81">
        <v>6.8292682926829276</v>
      </c>
      <c r="K30" s="81">
        <v>7.0626003210272872</v>
      </c>
      <c r="L30" s="81">
        <v>6.5897858319604614</v>
      </c>
      <c r="M30" s="81"/>
      <c r="N30" s="81">
        <v>4.6838407494145207</v>
      </c>
      <c r="O30" s="81">
        <v>6.3348416289592757</v>
      </c>
      <c r="P30" s="81">
        <v>2.912621359223301</v>
      </c>
      <c r="Q30" s="81"/>
      <c r="R30" s="81">
        <v>5.1710421638822588</v>
      </c>
      <c r="S30" s="81">
        <v>5.7949479940564634</v>
      </c>
      <c r="T30" s="81">
        <v>4.4520547945205475</v>
      </c>
      <c r="U30" s="81"/>
      <c r="V30" s="81">
        <v>2.8146989835809224</v>
      </c>
      <c r="W30" s="81">
        <v>3.3625730994152043</v>
      </c>
      <c r="X30" s="81">
        <v>2.1848739495798317</v>
      </c>
      <c r="Y30" s="81"/>
      <c r="Z30" s="81">
        <v>0.94786729857819907</v>
      </c>
      <c r="AA30" s="81">
        <v>1.5174506828528074</v>
      </c>
      <c r="AB30" s="81">
        <v>0.32948929159802309</v>
      </c>
      <c r="AC30" s="121"/>
    </row>
    <row r="31" spans="1:29" x14ac:dyDescent="0.25">
      <c r="A31" s="26" t="s">
        <v>219</v>
      </c>
      <c r="B31" s="81">
        <v>3.8475455312989988</v>
      </c>
      <c r="C31" s="81">
        <v>4.4546498277841557</v>
      </c>
      <c r="D31" s="81">
        <v>3.1758130081300817</v>
      </c>
      <c r="E31" s="81"/>
      <c r="F31" s="81">
        <v>8.1978798586572434</v>
      </c>
      <c r="G31" s="81">
        <v>9.1633466135458175</v>
      </c>
      <c r="H31" s="81">
        <v>7.0996978851963748</v>
      </c>
      <c r="I31" s="81"/>
      <c r="J31" s="81">
        <v>5.0309597523219809</v>
      </c>
      <c r="K31" s="81">
        <v>6.4655172413793105</v>
      </c>
      <c r="L31" s="81">
        <v>3.3557046979865772</v>
      </c>
      <c r="M31" s="81"/>
      <c r="N31" s="81">
        <v>4.46685878962536</v>
      </c>
      <c r="O31" s="81">
        <v>5.4054054054054053</v>
      </c>
      <c r="P31" s="81">
        <v>3.3950617283950617</v>
      </c>
      <c r="Q31" s="81"/>
      <c r="R31" s="81">
        <v>2.1402214022140225</v>
      </c>
      <c r="S31" s="81">
        <v>2.275960170697013</v>
      </c>
      <c r="T31" s="81">
        <v>1.9938650306748467</v>
      </c>
      <c r="U31" s="81"/>
      <c r="V31" s="81">
        <v>1.780185758513932</v>
      </c>
      <c r="W31" s="81">
        <v>2.2522522522522523</v>
      </c>
      <c r="X31" s="81">
        <v>1.2779552715654952</v>
      </c>
      <c r="Y31" s="81"/>
      <c r="Z31" s="81">
        <v>1.5493867010974822</v>
      </c>
      <c r="AA31" s="81">
        <v>1.1292346298619824</v>
      </c>
      <c r="AB31" s="81">
        <v>1.9946808510638299</v>
      </c>
      <c r="AC31" s="121"/>
    </row>
    <row r="32" spans="1:29" x14ac:dyDescent="0.25">
      <c r="A32" s="26" t="s">
        <v>220</v>
      </c>
      <c r="B32" s="81">
        <v>5.1861279032771241</v>
      </c>
      <c r="C32" s="81">
        <v>5.4231227651966627</v>
      </c>
      <c r="D32" s="81">
        <v>4.9146757679180881</v>
      </c>
      <c r="E32" s="81"/>
      <c r="F32" s="81">
        <v>9.5940959409594093</v>
      </c>
      <c r="G32" s="81">
        <v>8.9655172413793096</v>
      </c>
      <c r="H32" s="81">
        <v>10.317460317460316</v>
      </c>
      <c r="I32" s="81"/>
      <c r="J32" s="81">
        <v>7.2580645161290329</v>
      </c>
      <c r="K32" s="81">
        <v>7.5757575757575761</v>
      </c>
      <c r="L32" s="81">
        <v>6.8965517241379306</v>
      </c>
      <c r="M32" s="81"/>
      <c r="N32" s="81">
        <v>4.5537340619307827</v>
      </c>
      <c r="O32" s="81">
        <v>4.7138047138047137</v>
      </c>
      <c r="P32" s="81">
        <v>4.3650793650793647</v>
      </c>
      <c r="Q32" s="81"/>
      <c r="R32" s="81">
        <v>4.1338582677165361</v>
      </c>
      <c r="S32" s="81">
        <v>4.7272727272727275</v>
      </c>
      <c r="T32" s="81">
        <v>3.4334763948497855</v>
      </c>
      <c r="U32" s="81"/>
      <c r="V32" s="81">
        <v>5.0505050505050502</v>
      </c>
      <c r="W32" s="81">
        <v>6.3745019920318722</v>
      </c>
      <c r="X32" s="81">
        <v>3.6885245901639343</v>
      </c>
      <c r="Y32" s="81"/>
      <c r="Z32" s="81">
        <v>0.72332730560578662</v>
      </c>
      <c r="AA32" s="81">
        <v>0.66445182724252494</v>
      </c>
      <c r="AB32" s="81">
        <v>0.79365079365079361</v>
      </c>
      <c r="AC32" s="121"/>
    </row>
    <row r="33" spans="1:29" x14ac:dyDescent="0.25">
      <c r="A33" s="26" t="s">
        <v>221</v>
      </c>
      <c r="B33" s="81">
        <v>4.2032596707650836</v>
      </c>
      <c r="C33" s="81">
        <v>4.900167051149471</v>
      </c>
      <c r="D33" s="81">
        <v>3.4676742233417297</v>
      </c>
      <c r="E33" s="81"/>
      <c r="F33" s="81">
        <v>8.5240130751822978</v>
      </c>
      <c r="G33" s="81">
        <v>9.371933267909716</v>
      </c>
      <c r="H33" s="81">
        <v>7.6328004125838067</v>
      </c>
      <c r="I33" s="81"/>
      <c r="J33" s="81">
        <v>5.5468341182626899</v>
      </c>
      <c r="K33" s="81">
        <v>6.7041965199590585</v>
      </c>
      <c r="L33" s="81">
        <v>4.3361884368308354</v>
      </c>
      <c r="M33" s="81"/>
      <c r="N33" s="81">
        <v>3.9072039072039071</v>
      </c>
      <c r="O33" s="81">
        <v>4.5127220355256839</v>
      </c>
      <c r="P33" s="81">
        <v>3.2803180914512926</v>
      </c>
      <c r="Q33" s="81"/>
      <c r="R33" s="81">
        <v>4.0500736377025035</v>
      </c>
      <c r="S33" s="81">
        <v>4.9598488427019367</v>
      </c>
      <c r="T33" s="81">
        <v>3.065917220235054</v>
      </c>
      <c r="U33" s="81"/>
      <c r="V33" s="81">
        <v>2.535140562248996</v>
      </c>
      <c r="W33" s="81">
        <v>3.0434782608695654</v>
      </c>
      <c r="X33" s="81">
        <v>1.9853709508881923</v>
      </c>
      <c r="Y33" s="81"/>
      <c r="Z33" s="81">
        <v>1.1481563258997571</v>
      </c>
      <c r="AA33" s="81">
        <v>1.3858813339107838</v>
      </c>
      <c r="AB33" s="81">
        <v>0.90090090090090091</v>
      </c>
      <c r="AC33" s="121"/>
    </row>
    <row r="34" spans="1:29" x14ac:dyDescent="0.25">
      <c r="A34" s="26" t="s">
        <v>222</v>
      </c>
      <c r="B34" s="81">
        <v>5.3344926350245503</v>
      </c>
      <c r="C34" s="81">
        <v>6.1871227364185115</v>
      </c>
      <c r="D34" s="81">
        <v>4.4527673741156892</v>
      </c>
      <c r="E34" s="81"/>
      <c r="F34" s="81">
        <v>10.925644916540213</v>
      </c>
      <c r="G34" s="81">
        <v>12.112346401404329</v>
      </c>
      <c r="H34" s="81">
        <v>9.6469104665825984</v>
      </c>
      <c r="I34" s="81"/>
      <c r="J34" s="81">
        <v>5.6283978253917493</v>
      </c>
      <c r="K34" s="81">
        <v>6.3979526551503518</v>
      </c>
      <c r="L34" s="81">
        <v>4.859335038363171</v>
      </c>
      <c r="M34" s="81"/>
      <c r="N34" s="81">
        <v>5.2099295127183574</v>
      </c>
      <c r="O34" s="81">
        <v>5.9916117435590177</v>
      </c>
      <c r="P34" s="81">
        <v>4.3914680050188206</v>
      </c>
      <c r="Q34" s="81"/>
      <c r="R34" s="81">
        <v>4.0450121654501219</v>
      </c>
      <c r="S34" s="81">
        <v>4.9760191846522783</v>
      </c>
      <c r="T34" s="81">
        <v>3.0864197530864197</v>
      </c>
      <c r="U34" s="81"/>
      <c r="V34" s="81">
        <v>5.096774193548387</v>
      </c>
      <c r="W34" s="81">
        <v>6.117192530585962</v>
      </c>
      <c r="X34" s="81">
        <v>4.0723981900452486</v>
      </c>
      <c r="Y34" s="81"/>
      <c r="Z34" s="81">
        <v>1.322219028456453</v>
      </c>
      <c r="AA34" s="81">
        <v>1.6872890888638921</v>
      </c>
      <c r="AB34" s="81">
        <v>0.94062316284538505</v>
      </c>
    </row>
    <row r="35" spans="1:29" ht="15.75" thickBot="1" x14ac:dyDescent="0.3">
      <c r="A35" s="27" t="s">
        <v>223</v>
      </c>
      <c r="B35" s="140">
        <v>11.907139291063405</v>
      </c>
      <c r="C35" s="140">
        <v>12.590448625180898</v>
      </c>
      <c r="D35" s="140">
        <v>11.174340403517848</v>
      </c>
      <c r="E35" s="140"/>
      <c r="F35" s="140">
        <v>18.041958041958043</v>
      </c>
      <c r="G35" s="140">
        <v>18.814432989690722</v>
      </c>
      <c r="H35" s="140">
        <v>17.12538226299694</v>
      </c>
      <c r="I35" s="140"/>
      <c r="J35" s="140">
        <v>15.362318840579711</v>
      </c>
      <c r="K35" s="140">
        <v>17.127071823204421</v>
      </c>
      <c r="L35" s="140">
        <v>13.414634146341465</v>
      </c>
      <c r="M35" s="140"/>
      <c r="N35" s="140">
        <v>12.841530054644808</v>
      </c>
      <c r="O35" s="140">
        <v>12.637362637362637</v>
      </c>
      <c r="P35" s="140">
        <v>13.043478260869565</v>
      </c>
      <c r="Q35" s="140"/>
      <c r="R35" s="140">
        <v>10.909090909090908</v>
      </c>
      <c r="S35" s="140">
        <v>12.244897959183673</v>
      </c>
      <c r="T35" s="140">
        <v>9.6463022508038581</v>
      </c>
      <c r="U35" s="140"/>
      <c r="V35" s="140">
        <v>11.217948717948719</v>
      </c>
      <c r="W35" s="140">
        <v>10.736196319018406</v>
      </c>
      <c r="X35" s="140">
        <v>11.74496644295302</v>
      </c>
      <c r="Y35" s="140"/>
      <c r="Z35" s="140">
        <v>1.875</v>
      </c>
      <c r="AA35" s="140">
        <v>2.6548672566371683</v>
      </c>
      <c r="AB35" s="140">
        <v>0.99667774086378735</v>
      </c>
      <c r="AC35" s="121"/>
    </row>
    <row r="36" spans="1:29" x14ac:dyDescent="0.25">
      <c r="A36" s="218" t="s">
        <v>122</v>
      </c>
      <c r="B36" s="218"/>
      <c r="C36" s="218"/>
      <c r="D36" s="218"/>
      <c r="E36" s="218"/>
      <c r="F36" s="218"/>
      <c r="G36" s="218"/>
      <c r="AC36" s="121"/>
    </row>
    <row r="37" spans="1:29" x14ac:dyDescent="0.25">
      <c r="AC37" s="121"/>
    </row>
    <row r="38" spans="1:29" x14ac:dyDescent="0.25">
      <c r="AC38" s="121"/>
    </row>
    <row r="39" spans="1:29" x14ac:dyDescent="0.25">
      <c r="AC39" s="121"/>
    </row>
    <row r="40" spans="1:29" x14ac:dyDescent="0.25">
      <c r="AC40" s="121"/>
    </row>
    <row r="41" spans="1:29" x14ac:dyDescent="0.25">
      <c r="AC41" s="120"/>
    </row>
    <row r="42" spans="1:29" x14ac:dyDescent="0.25">
      <c r="AC42" s="121"/>
    </row>
    <row r="43" spans="1:29" x14ac:dyDescent="0.25">
      <c r="AC43" s="121"/>
    </row>
    <row r="44" spans="1:29" x14ac:dyDescent="0.25">
      <c r="AC44" s="121"/>
    </row>
  </sheetData>
  <mergeCells count="14">
    <mergeCell ref="R6:T6"/>
    <mergeCell ref="V6:X6"/>
    <mergeCell ref="Z6:AB6"/>
    <mergeCell ref="A36:G36"/>
    <mergeCell ref="A6:A7"/>
    <mergeCell ref="B6:D6"/>
    <mergeCell ref="F6:H6"/>
    <mergeCell ref="J6:L6"/>
    <mergeCell ref="N6:P6"/>
    <mergeCell ref="A1:AB1"/>
    <mergeCell ref="A2:AB2"/>
    <mergeCell ref="A3:AB3"/>
    <mergeCell ref="A4:AB4"/>
    <mergeCell ref="A5:AB5"/>
  </mergeCells>
  <hyperlinks>
    <hyperlink ref="AC2" location="Contenido!A1" display="Contenido" xr:uid="{3AC99052-B34A-4985-B5FF-D4E80411975A}"/>
  </hyperlinks>
  <pageMargins left="0.7" right="0.7" top="0.75" bottom="0.75" header="0.3" footer="0.3"/>
  <pageSetup scale="61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E98E4-491B-4A4F-B38B-B21C5FC597B1}">
  <sheetPr>
    <tabColor rgb="FFF2DAB1"/>
    <pageSetUpPr fitToPage="1"/>
  </sheetPr>
  <dimension ref="A1:AC44"/>
  <sheetViews>
    <sheetView showGridLines="0" topLeftCell="C1" workbookViewId="0">
      <selection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5703125" customWidth="1"/>
    <col min="6" max="8" width="8.28515625" customWidth="1"/>
    <col min="9" max="9" width="1.42578125" customWidth="1"/>
    <col min="10" max="12" width="8.28515625" customWidth="1"/>
    <col min="13" max="13" width="2" customWidth="1"/>
    <col min="14" max="16" width="8.28515625" customWidth="1"/>
    <col min="17" max="17" width="1.5703125" customWidth="1"/>
    <col min="18" max="20" width="8.28515625" customWidth="1"/>
    <col min="21" max="21" width="1.28515625" customWidth="1"/>
    <col min="22" max="24" width="8.28515625" customWidth="1"/>
    <col min="25" max="25" width="1.28515625" customWidth="1"/>
    <col min="26" max="28" width="8.28515625" customWidth="1"/>
    <col min="29" max="29" width="14" style="119" customWidth="1"/>
  </cols>
  <sheetData>
    <row r="1" spans="1:29" x14ac:dyDescent="0.25">
      <c r="A1" s="223" t="s">
        <v>234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</row>
    <row r="2" spans="1:29" x14ac:dyDescent="0.25">
      <c r="A2" s="224" t="s">
        <v>180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114" t="s">
        <v>0</v>
      </c>
    </row>
    <row r="3" spans="1:29" x14ac:dyDescent="0.25">
      <c r="A3" s="223" t="s">
        <v>195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</row>
    <row r="4" spans="1:29" x14ac:dyDescent="0.25">
      <c r="A4" s="224" t="s">
        <v>235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</row>
    <row r="5" spans="1:29" x14ac:dyDescent="0.25">
      <c r="A5" s="224" t="s">
        <v>182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120"/>
    </row>
    <row r="6" spans="1:29" x14ac:dyDescent="0.25">
      <c r="A6" s="228" t="s">
        <v>196</v>
      </c>
      <c r="B6" s="226" t="s">
        <v>130</v>
      </c>
      <c r="C6" s="226"/>
      <c r="D6" s="226"/>
      <c r="E6" s="82"/>
      <c r="F6" s="226" t="s">
        <v>132</v>
      </c>
      <c r="G6" s="226"/>
      <c r="H6" s="226"/>
      <c r="I6" s="82"/>
      <c r="J6" s="226" t="s">
        <v>133</v>
      </c>
      <c r="K6" s="226"/>
      <c r="L6" s="226"/>
      <c r="M6" s="82"/>
      <c r="N6" s="226" t="s">
        <v>134</v>
      </c>
      <c r="O6" s="226"/>
      <c r="P6" s="226"/>
      <c r="Q6" s="82"/>
      <c r="R6" s="226" t="s">
        <v>136</v>
      </c>
      <c r="S6" s="226"/>
      <c r="T6" s="226"/>
      <c r="U6" s="82"/>
      <c r="V6" s="226" t="s">
        <v>137</v>
      </c>
      <c r="W6" s="226"/>
      <c r="X6" s="226"/>
      <c r="Y6" s="82"/>
      <c r="Z6" s="226" t="s">
        <v>138</v>
      </c>
      <c r="AA6" s="226"/>
      <c r="AB6" s="226"/>
    </row>
    <row r="7" spans="1:29" x14ac:dyDescent="0.25">
      <c r="A7" s="228"/>
      <c r="B7" s="83" t="s">
        <v>130</v>
      </c>
      <c r="C7" s="83" t="s">
        <v>184</v>
      </c>
      <c r="D7" s="83" t="s">
        <v>185</v>
      </c>
      <c r="E7" s="82"/>
      <c r="F7" s="83" t="s">
        <v>130</v>
      </c>
      <c r="G7" s="83" t="s">
        <v>184</v>
      </c>
      <c r="H7" s="83" t="s">
        <v>185</v>
      </c>
      <c r="I7" s="82"/>
      <c r="J7" s="83" t="s">
        <v>130</v>
      </c>
      <c r="K7" s="83" t="s">
        <v>184</v>
      </c>
      <c r="L7" s="83" t="s">
        <v>185</v>
      </c>
      <c r="M7" s="82"/>
      <c r="N7" s="83" t="s">
        <v>130</v>
      </c>
      <c r="O7" s="83" t="s">
        <v>184</v>
      </c>
      <c r="P7" s="83" t="s">
        <v>185</v>
      </c>
      <c r="Q7" s="82"/>
      <c r="R7" s="83" t="s">
        <v>130</v>
      </c>
      <c r="S7" s="83" t="s">
        <v>184</v>
      </c>
      <c r="T7" s="83" t="s">
        <v>185</v>
      </c>
      <c r="U7" s="82"/>
      <c r="V7" s="83" t="s">
        <v>130</v>
      </c>
      <c r="W7" s="83" t="s">
        <v>184</v>
      </c>
      <c r="X7" s="83" t="s">
        <v>185</v>
      </c>
      <c r="Y7" s="82"/>
      <c r="Z7" s="83" t="s">
        <v>130</v>
      </c>
      <c r="AA7" s="83" t="s">
        <v>184</v>
      </c>
      <c r="AB7" s="83" t="s">
        <v>185</v>
      </c>
      <c r="AC7" s="120"/>
    </row>
    <row r="8" spans="1:29" s="2" customFormat="1" x14ac:dyDescent="0.25">
      <c r="A8" s="25" t="s">
        <v>130</v>
      </c>
      <c r="B8" s="78">
        <f>SUM(B9:B32)</f>
        <v>40608</v>
      </c>
      <c r="C8" s="78">
        <f t="shared" ref="C8:AB8" si="0">SUM(C9:C32)</f>
        <v>20776</v>
      </c>
      <c r="D8" s="78">
        <f t="shared" si="0"/>
        <v>19832</v>
      </c>
      <c r="E8" s="78"/>
      <c r="F8" s="78">
        <f t="shared" si="0"/>
        <v>6703</v>
      </c>
      <c r="G8" s="78">
        <f t="shared" si="0"/>
        <v>3399</v>
      </c>
      <c r="H8" s="78">
        <f t="shared" si="0"/>
        <v>3304</v>
      </c>
      <c r="I8" s="78"/>
      <c r="J8" s="78">
        <f t="shared" si="0"/>
        <v>6859</v>
      </c>
      <c r="K8" s="78">
        <f t="shared" si="0"/>
        <v>3521</v>
      </c>
      <c r="L8" s="78">
        <f t="shared" si="0"/>
        <v>3338</v>
      </c>
      <c r="M8" s="78"/>
      <c r="N8" s="78">
        <f t="shared" si="0"/>
        <v>7213</v>
      </c>
      <c r="O8" s="78">
        <f t="shared" si="0"/>
        <v>3733</v>
      </c>
      <c r="P8" s="78">
        <f t="shared" si="0"/>
        <v>3480</v>
      </c>
      <c r="Q8" s="78"/>
      <c r="R8" s="78">
        <f t="shared" si="0"/>
        <v>6666</v>
      </c>
      <c r="S8" s="78">
        <f t="shared" si="0"/>
        <v>3418</v>
      </c>
      <c r="T8" s="78">
        <f t="shared" si="0"/>
        <v>3248</v>
      </c>
      <c r="U8" s="78"/>
      <c r="V8" s="78">
        <f t="shared" si="0"/>
        <v>6431</v>
      </c>
      <c r="W8" s="78">
        <f t="shared" si="0"/>
        <v>3227</v>
      </c>
      <c r="X8" s="78">
        <f t="shared" si="0"/>
        <v>3204</v>
      </c>
      <c r="Y8" s="78"/>
      <c r="Z8" s="78">
        <f t="shared" si="0"/>
        <v>6736</v>
      </c>
      <c r="AA8" s="78">
        <f t="shared" si="0"/>
        <v>3478</v>
      </c>
      <c r="AB8" s="78">
        <f t="shared" si="0"/>
        <v>3258</v>
      </c>
      <c r="AC8" s="119"/>
    </row>
    <row r="9" spans="1:29" x14ac:dyDescent="0.25">
      <c r="A9" s="26" t="s">
        <v>197</v>
      </c>
      <c r="B9" s="79">
        <f>+F9+J9+N9+R9+V9+Z9</f>
        <v>3966</v>
      </c>
      <c r="C9" s="79">
        <f t="shared" ref="C9:C24" si="1">+G9+K9+O9+S9+W9+AA9</f>
        <v>2118</v>
      </c>
      <c r="D9" s="79">
        <f>+H9+L9+P9+T9+X9+AB9</f>
        <v>1848</v>
      </c>
      <c r="E9" s="79"/>
      <c r="F9" s="79">
        <v>651</v>
      </c>
      <c r="G9" s="79">
        <v>360</v>
      </c>
      <c r="H9" s="79">
        <v>291</v>
      </c>
      <c r="I9" s="79"/>
      <c r="J9" s="79">
        <v>673</v>
      </c>
      <c r="K9" s="79">
        <v>346</v>
      </c>
      <c r="L9" s="79">
        <v>327</v>
      </c>
      <c r="M9" s="79"/>
      <c r="N9" s="79">
        <v>686</v>
      </c>
      <c r="O9" s="79">
        <v>365</v>
      </c>
      <c r="P9" s="79">
        <v>321</v>
      </c>
      <c r="Q9" s="79"/>
      <c r="R9" s="79">
        <v>645</v>
      </c>
      <c r="S9" s="79">
        <v>357</v>
      </c>
      <c r="T9" s="79">
        <v>288</v>
      </c>
      <c r="U9" s="79"/>
      <c r="V9" s="79">
        <v>617</v>
      </c>
      <c r="W9" s="79">
        <v>321</v>
      </c>
      <c r="X9" s="79">
        <v>296</v>
      </c>
      <c r="Y9" s="79"/>
      <c r="Z9" s="79">
        <v>694</v>
      </c>
      <c r="AA9" s="79">
        <v>369</v>
      </c>
      <c r="AB9" s="79">
        <v>325</v>
      </c>
      <c r="AC9" s="120"/>
    </row>
    <row r="10" spans="1:29" x14ac:dyDescent="0.25">
      <c r="A10" s="26" t="s">
        <v>198</v>
      </c>
      <c r="B10" s="79">
        <f t="shared" ref="B10:C32" si="2">+F10+J10+N10+R10+V10+Z10</f>
        <v>6853</v>
      </c>
      <c r="C10" s="79">
        <f t="shared" si="1"/>
        <v>3507</v>
      </c>
      <c r="D10" s="79">
        <f t="shared" ref="D10:D32" si="3">+H10+L10+P10+T10+X10+AB10</f>
        <v>3346</v>
      </c>
      <c r="E10" s="79"/>
      <c r="F10" s="79">
        <v>1056</v>
      </c>
      <c r="G10" s="79">
        <v>526</v>
      </c>
      <c r="H10" s="79">
        <v>530</v>
      </c>
      <c r="I10" s="79"/>
      <c r="J10" s="79">
        <v>1170</v>
      </c>
      <c r="K10" s="79">
        <v>599</v>
      </c>
      <c r="L10" s="79">
        <v>571</v>
      </c>
      <c r="M10" s="79"/>
      <c r="N10" s="79">
        <v>1236</v>
      </c>
      <c r="O10" s="79">
        <v>646</v>
      </c>
      <c r="P10" s="79">
        <v>590</v>
      </c>
      <c r="Q10" s="79"/>
      <c r="R10" s="79">
        <v>1155</v>
      </c>
      <c r="S10" s="79">
        <v>583</v>
      </c>
      <c r="T10" s="79">
        <v>572</v>
      </c>
      <c r="U10" s="79"/>
      <c r="V10" s="79">
        <v>1096</v>
      </c>
      <c r="W10" s="79">
        <v>563</v>
      </c>
      <c r="X10" s="79">
        <v>533</v>
      </c>
      <c r="Y10" s="79"/>
      <c r="Z10" s="79">
        <v>1140</v>
      </c>
      <c r="AA10" s="79">
        <v>590</v>
      </c>
      <c r="AB10" s="79">
        <v>550</v>
      </c>
    </row>
    <row r="11" spans="1:29" x14ac:dyDescent="0.25">
      <c r="A11" s="26" t="s">
        <v>199</v>
      </c>
      <c r="B11" s="79">
        <f t="shared" si="2"/>
        <v>4704</v>
      </c>
      <c r="C11" s="79">
        <f t="shared" si="1"/>
        <v>2427</v>
      </c>
      <c r="D11" s="79">
        <f t="shared" si="3"/>
        <v>2277</v>
      </c>
      <c r="E11" s="79"/>
      <c r="F11" s="79">
        <v>717</v>
      </c>
      <c r="G11" s="79">
        <v>379</v>
      </c>
      <c r="H11" s="79">
        <v>338</v>
      </c>
      <c r="I11" s="79"/>
      <c r="J11" s="79">
        <v>763</v>
      </c>
      <c r="K11" s="79">
        <v>410</v>
      </c>
      <c r="L11" s="79">
        <v>353</v>
      </c>
      <c r="M11" s="79"/>
      <c r="N11" s="79">
        <v>839</v>
      </c>
      <c r="O11" s="79">
        <v>413</v>
      </c>
      <c r="P11" s="79">
        <v>426</v>
      </c>
      <c r="Q11" s="79"/>
      <c r="R11" s="79">
        <v>801</v>
      </c>
      <c r="S11" s="79">
        <v>411</v>
      </c>
      <c r="T11" s="79">
        <v>390</v>
      </c>
      <c r="U11" s="79"/>
      <c r="V11" s="79">
        <v>780</v>
      </c>
      <c r="W11" s="79">
        <v>390</v>
      </c>
      <c r="X11" s="79">
        <v>390</v>
      </c>
      <c r="Y11" s="79"/>
      <c r="Z11" s="79">
        <v>804</v>
      </c>
      <c r="AA11" s="79">
        <v>424</v>
      </c>
      <c r="AB11" s="79">
        <v>380</v>
      </c>
    </row>
    <row r="12" spans="1:29" x14ac:dyDescent="0.25">
      <c r="A12" s="26" t="s">
        <v>200</v>
      </c>
      <c r="B12" s="79">
        <f t="shared" si="2"/>
        <v>1795</v>
      </c>
      <c r="C12" s="79">
        <f t="shared" si="1"/>
        <v>894</v>
      </c>
      <c r="D12" s="79">
        <f t="shared" si="3"/>
        <v>901</v>
      </c>
      <c r="E12" s="79"/>
      <c r="F12" s="79">
        <v>287</v>
      </c>
      <c r="G12" s="79">
        <v>138</v>
      </c>
      <c r="H12" s="79">
        <v>149</v>
      </c>
      <c r="I12" s="79"/>
      <c r="J12" s="79">
        <v>323</v>
      </c>
      <c r="K12" s="79">
        <v>151</v>
      </c>
      <c r="L12" s="79">
        <v>172</v>
      </c>
      <c r="M12" s="79"/>
      <c r="N12" s="79">
        <v>305</v>
      </c>
      <c r="O12" s="79">
        <v>156</v>
      </c>
      <c r="P12" s="79">
        <v>149</v>
      </c>
      <c r="Q12" s="79"/>
      <c r="R12" s="79">
        <v>296</v>
      </c>
      <c r="S12" s="79">
        <v>154</v>
      </c>
      <c r="T12" s="79">
        <v>142</v>
      </c>
      <c r="U12" s="79"/>
      <c r="V12" s="79">
        <v>301</v>
      </c>
      <c r="W12" s="79">
        <v>148</v>
      </c>
      <c r="X12" s="79">
        <v>153</v>
      </c>
      <c r="Y12" s="79"/>
      <c r="Z12" s="79">
        <v>283</v>
      </c>
      <c r="AA12" s="79">
        <v>147</v>
      </c>
      <c r="AB12" s="79">
        <v>136</v>
      </c>
    </row>
    <row r="13" spans="1:29" x14ac:dyDescent="0.25">
      <c r="A13" s="26" t="s">
        <v>201</v>
      </c>
      <c r="B13" s="79">
        <f t="shared" si="2"/>
        <v>307</v>
      </c>
      <c r="C13" s="79">
        <f t="shared" si="1"/>
        <v>157</v>
      </c>
      <c r="D13" s="79">
        <f t="shared" si="3"/>
        <v>150</v>
      </c>
      <c r="E13" s="79"/>
      <c r="F13" s="79">
        <v>64</v>
      </c>
      <c r="G13" s="79">
        <v>37</v>
      </c>
      <c r="H13" s="79">
        <v>27</v>
      </c>
      <c r="I13" s="79"/>
      <c r="J13" s="79">
        <v>55</v>
      </c>
      <c r="K13" s="79">
        <v>28</v>
      </c>
      <c r="L13" s="79">
        <v>27</v>
      </c>
      <c r="M13" s="79"/>
      <c r="N13" s="79">
        <v>66</v>
      </c>
      <c r="O13" s="79">
        <v>32</v>
      </c>
      <c r="P13" s="79">
        <v>34</v>
      </c>
      <c r="Q13" s="79"/>
      <c r="R13" s="79">
        <v>56</v>
      </c>
      <c r="S13" s="79">
        <v>24</v>
      </c>
      <c r="T13" s="79">
        <v>32</v>
      </c>
      <c r="U13" s="79"/>
      <c r="V13" s="79">
        <v>34</v>
      </c>
      <c r="W13" s="79">
        <v>19</v>
      </c>
      <c r="X13" s="79">
        <v>15</v>
      </c>
      <c r="Y13" s="79"/>
      <c r="Z13" s="79">
        <v>32</v>
      </c>
      <c r="AA13" s="79">
        <v>17</v>
      </c>
      <c r="AB13" s="79">
        <v>15</v>
      </c>
      <c r="AC13" s="121"/>
    </row>
    <row r="14" spans="1:29" x14ac:dyDescent="0.25">
      <c r="A14" s="26" t="s">
        <v>202</v>
      </c>
      <c r="B14" s="79">
        <f t="shared" si="2"/>
        <v>319</v>
      </c>
      <c r="C14" s="79">
        <f t="shared" si="1"/>
        <v>159</v>
      </c>
      <c r="D14" s="79">
        <f t="shared" si="3"/>
        <v>160</v>
      </c>
      <c r="E14" s="79"/>
      <c r="F14" s="79">
        <v>59</v>
      </c>
      <c r="G14" s="79">
        <v>24</v>
      </c>
      <c r="H14" s="79">
        <v>35</v>
      </c>
      <c r="I14" s="79"/>
      <c r="J14" s="79">
        <v>53</v>
      </c>
      <c r="K14" s="79">
        <v>30</v>
      </c>
      <c r="L14" s="79">
        <v>23</v>
      </c>
      <c r="M14" s="79"/>
      <c r="N14" s="79">
        <v>41</v>
      </c>
      <c r="O14" s="79">
        <v>22</v>
      </c>
      <c r="P14" s="79">
        <v>19</v>
      </c>
      <c r="Q14" s="79"/>
      <c r="R14" s="79">
        <v>60</v>
      </c>
      <c r="S14" s="79">
        <v>26</v>
      </c>
      <c r="T14" s="79">
        <v>34</v>
      </c>
      <c r="U14" s="79"/>
      <c r="V14" s="79">
        <v>50</v>
      </c>
      <c r="W14" s="79">
        <v>29</v>
      </c>
      <c r="X14" s="79">
        <v>21</v>
      </c>
      <c r="Y14" s="79"/>
      <c r="Z14" s="79">
        <v>56</v>
      </c>
      <c r="AA14" s="79">
        <v>28</v>
      </c>
      <c r="AB14" s="79">
        <v>28</v>
      </c>
      <c r="AC14" s="120"/>
    </row>
    <row r="15" spans="1:29" x14ac:dyDescent="0.25">
      <c r="A15" s="26" t="s">
        <v>204</v>
      </c>
      <c r="B15" s="79">
        <f t="shared" si="2"/>
        <v>4456</v>
      </c>
      <c r="C15" s="79">
        <f t="shared" si="1"/>
        <v>2295</v>
      </c>
      <c r="D15" s="79">
        <f t="shared" si="3"/>
        <v>2161</v>
      </c>
      <c r="E15" s="79"/>
      <c r="F15" s="79">
        <v>771</v>
      </c>
      <c r="G15" s="79">
        <v>408</v>
      </c>
      <c r="H15" s="79">
        <v>363</v>
      </c>
      <c r="I15" s="79"/>
      <c r="J15" s="79">
        <v>739</v>
      </c>
      <c r="K15" s="79">
        <v>382</v>
      </c>
      <c r="L15" s="79">
        <v>357</v>
      </c>
      <c r="M15" s="79"/>
      <c r="N15" s="79">
        <v>818</v>
      </c>
      <c r="O15" s="79">
        <v>423</v>
      </c>
      <c r="P15" s="79">
        <v>395</v>
      </c>
      <c r="Q15" s="79"/>
      <c r="R15" s="79">
        <v>741</v>
      </c>
      <c r="S15" s="79">
        <v>388</v>
      </c>
      <c r="T15" s="79">
        <v>353</v>
      </c>
      <c r="U15" s="79"/>
      <c r="V15" s="79">
        <v>652</v>
      </c>
      <c r="W15" s="79">
        <v>302</v>
      </c>
      <c r="X15" s="79">
        <v>350</v>
      </c>
      <c r="Y15" s="79"/>
      <c r="Z15" s="79">
        <v>735</v>
      </c>
      <c r="AA15" s="79">
        <v>392</v>
      </c>
      <c r="AB15" s="79">
        <v>343</v>
      </c>
      <c r="AC15" s="121"/>
    </row>
    <row r="16" spans="1:29" x14ac:dyDescent="0.25">
      <c r="A16" s="26" t="s">
        <v>205</v>
      </c>
      <c r="B16" s="79">
        <f t="shared" si="2"/>
        <v>1040</v>
      </c>
      <c r="C16" s="79">
        <f t="shared" si="1"/>
        <v>525</v>
      </c>
      <c r="D16" s="79">
        <f t="shared" si="3"/>
        <v>515</v>
      </c>
      <c r="E16" s="79"/>
      <c r="F16" s="79">
        <v>188</v>
      </c>
      <c r="G16" s="79">
        <v>93</v>
      </c>
      <c r="H16" s="79">
        <v>95</v>
      </c>
      <c r="I16" s="79"/>
      <c r="J16" s="79">
        <v>183</v>
      </c>
      <c r="K16" s="79">
        <v>92</v>
      </c>
      <c r="L16" s="79">
        <v>91</v>
      </c>
      <c r="M16" s="79"/>
      <c r="N16" s="79">
        <v>183</v>
      </c>
      <c r="O16" s="79">
        <v>88</v>
      </c>
      <c r="P16" s="79">
        <v>95</v>
      </c>
      <c r="Q16" s="79"/>
      <c r="R16" s="79">
        <v>170</v>
      </c>
      <c r="S16" s="79">
        <v>80</v>
      </c>
      <c r="T16" s="79">
        <v>90</v>
      </c>
      <c r="U16" s="79"/>
      <c r="V16" s="79">
        <v>170</v>
      </c>
      <c r="W16" s="79">
        <v>91</v>
      </c>
      <c r="X16" s="79">
        <v>79</v>
      </c>
      <c r="Y16" s="79"/>
      <c r="Z16" s="79">
        <v>146</v>
      </c>
      <c r="AA16" s="79">
        <v>81</v>
      </c>
      <c r="AB16" s="79">
        <v>65</v>
      </c>
      <c r="AC16" s="121"/>
    </row>
    <row r="17" spans="1:29" x14ac:dyDescent="0.25">
      <c r="A17" s="26" t="s">
        <v>206</v>
      </c>
      <c r="B17" s="79">
        <f t="shared" si="2"/>
        <v>772</v>
      </c>
      <c r="C17" s="79">
        <f t="shared" si="1"/>
        <v>372</v>
      </c>
      <c r="D17" s="79">
        <f t="shared" si="3"/>
        <v>400</v>
      </c>
      <c r="E17" s="79"/>
      <c r="F17" s="79">
        <v>157</v>
      </c>
      <c r="G17" s="79">
        <v>74</v>
      </c>
      <c r="H17" s="79">
        <v>83</v>
      </c>
      <c r="I17" s="79"/>
      <c r="J17" s="79">
        <v>138</v>
      </c>
      <c r="K17" s="79">
        <v>77</v>
      </c>
      <c r="L17" s="79">
        <v>61</v>
      </c>
      <c r="M17" s="79"/>
      <c r="N17" s="79">
        <v>137</v>
      </c>
      <c r="O17" s="79">
        <v>54</v>
      </c>
      <c r="P17" s="79">
        <v>83</v>
      </c>
      <c r="Q17" s="79"/>
      <c r="R17" s="79">
        <v>121</v>
      </c>
      <c r="S17" s="79">
        <v>67</v>
      </c>
      <c r="T17" s="79">
        <v>54</v>
      </c>
      <c r="U17" s="79"/>
      <c r="V17" s="79">
        <v>112</v>
      </c>
      <c r="W17" s="79">
        <v>45</v>
      </c>
      <c r="X17" s="79">
        <v>67</v>
      </c>
      <c r="Y17" s="79"/>
      <c r="Z17" s="79">
        <v>107</v>
      </c>
      <c r="AA17" s="79">
        <v>55</v>
      </c>
      <c r="AB17" s="79">
        <v>52</v>
      </c>
      <c r="AC17" s="121"/>
    </row>
    <row r="18" spans="1:29" x14ac:dyDescent="0.25">
      <c r="A18" s="108" t="s">
        <v>208</v>
      </c>
      <c r="B18" s="79">
        <f t="shared" si="2"/>
        <v>3085</v>
      </c>
      <c r="C18" s="79">
        <f t="shared" si="1"/>
        <v>1559</v>
      </c>
      <c r="D18" s="79">
        <f t="shared" si="3"/>
        <v>1526</v>
      </c>
      <c r="E18" s="79"/>
      <c r="F18" s="79">
        <v>581</v>
      </c>
      <c r="G18" s="79">
        <v>288</v>
      </c>
      <c r="H18" s="79">
        <v>293</v>
      </c>
      <c r="I18" s="79"/>
      <c r="J18" s="79">
        <v>486</v>
      </c>
      <c r="K18" s="79">
        <v>237</v>
      </c>
      <c r="L18" s="79">
        <v>249</v>
      </c>
      <c r="M18" s="79"/>
      <c r="N18" s="79">
        <v>536</v>
      </c>
      <c r="O18" s="79">
        <v>276</v>
      </c>
      <c r="P18" s="79">
        <v>260</v>
      </c>
      <c r="Q18" s="79"/>
      <c r="R18" s="79">
        <v>482</v>
      </c>
      <c r="S18" s="79">
        <v>248</v>
      </c>
      <c r="T18" s="79">
        <v>234</v>
      </c>
      <c r="U18" s="79"/>
      <c r="V18" s="79">
        <v>500</v>
      </c>
      <c r="W18" s="79">
        <v>246</v>
      </c>
      <c r="X18" s="79">
        <v>254</v>
      </c>
      <c r="Y18" s="79"/>
      <c r="Z18" s="79">
        <v>500</v>
      </c>
      <c r="AA18" s="79">
        <v>264</v>
      </c>
      <c r="AB18" s="79">
        <v>236</v>
      </c>
      <c r="AC18" s="121"/>
    </row>
    <row r="19" spans="1:29" x14ac:dyDescent="0.25">
      <c r="A19" s="26" t="s">
        <v>209</v>
      </c>
      <c r="B19" s="79">
        <f t="shared" si="2"/>
        <v>247</v>
      </c>
      <c r="C19" s="79">
        <f t="shared" si="1"/>
        <v>121</v>
      </c>
      <c r="D19" s="79">
        <f t="shared" si="3"/>
        <v>126</v>
      </c>
      <c r="E19" s="79"/>
      <c r="F19" s="79">
        <v>46</v>
      </c>
      <c r="G19" s="79">
        <v>19</v>
      </c>
      <c r="H19" s="79">
        <v>27</v>
      </c>
      <c r="I19" s="79"/>
      <c r="J19" s="79">
        <v>40</v>
      </c>
      <c r="K19" s="79">
        <v>21</v>
      </c>
      <c r="L19" s="79">
        <v>19</v>
      </c>
      <c r="M19" s="79"/>
      <c r="N19" s="79">
        <v>43</v>
      </c>
      <c r="O19" s="79">
        <v>23</v>
      </c>
      <c r="P19" s="79">
        <v>20</v>
      </c>
      <c r="Q19" s="79"/>
      <c r="R19" s="79">
        <v>41</v>
      </c>
      <c r="S19" s="79">
        <v>19</v>
      </c>
      <c r="T19" s="79">
        <v>22</v>
      </c>
      <c r="U19" s="79"/>
      <c r="V19" s="79">
        <v>31</v>
      </c>
      <c r="W19" s="79">
        <v>16</v>
      </c>
      <c r="X19" s="79">
        <v>15</v>
      </c>
      <c r="Y19" s="79"/>
      <c r="Z19" s="79">
        <v>46</v>
      </c>
      <c r="AA19" s="79">
        <v>23</v>
      </c>
      <c r="AB19" s="79">
        <v>23</v>
      </c>
      <c r="AC19" s="121"/>
    </row>
    <row r="20" spans="1:29" x14ac:dyDescent="0.25">
      <c r="A20" s="26" t="s">
        <v>210</v>
      </c>
      <c r="B20" s="79">
        <f t="shared" si="2"/>
        <v>6288</v>
      </c>
      <c r="C20" s="79">
        <f t="shared" si="1"/>
        <v>3232</v>
      </c>
      <c r="D20" s="79">
        <f t="shared" si="3"/>
        <v>3056</v>
      </c>
      <c r="E20" s="79"/>
      <c r="F20" s="79">
        <v>962</v>
      </c>
      <c r="G20" s="79">
        <v>483</v>
      </c>
      <c r="H20" s="79">
        <v>479</v>
      </c>
      <c r="I20" s="79"/>
      <c r="J20" s="79">
        <v>1059</v>
      </c>
      <c r="K20" s="79">
        <v>554</v>
      </c>
      <c r="L20" s="79">
        <v>505</v>
      </c>
      <c r="M20" s="79"/>
      <c r="N20" s="79">
        <v>1090</v>
      </c>
      <c r="O20" s="79">
        <v>576</v>
      </c>
      <c r="P20" s="79">
        <v>514</v>
      </c>
      <c r="Q20" s="79"/>
      <c r="R20" s="79">
        <v>1050</v>
      </c>
      <c r="S20" s="79">
        <v>529</v>
      </c>
      <c r="T20" s="79">
        <v>521</v>
      </c>
      <c r="U20" s="79"/>
      <c r="V20" s="79">
        <v>1036</v>
      </c>
      <c r="W20" s="79">
        <v>541</v>
      </c>
      <c r="X20" s="79">
        <v>495</v>
      </c>
      <c r="Y20" s="79"/>
      <c r="Z20" s="79">
        <v>1091</v>
      </c>
      <c r="AA20" s="79">
        <v>549</v>
      </c>
      <c r="AB20" s="79">
        <v>542</v>
      </c>
      <c r="AC20" s="121"/>
    </row>
    <row r="21" spans="1:29" x14ac:dyDescent="0.25">
      <c r="A21" s="26" t="s">
        <v>211</v>
      </c>
      <c r="B21" s="79">
        <f t="shared" si="2"/>
        <v>57</v>
      </c>
      <c r="C21" s="79">
        <f t="shared" si="1"/>
        <v>34</v>
      </c>
      <c r="D21" s="79">
        <f t="shared" si="3"/>
        <v>23</v>
      </c>
      <c r="E21" s="79"/>
      <c r="F21" s="79">
        <v>6</v>
      </c>
      <c r="G21" s="79">
        <v>2</v>
      </c>
      <c r="H21" s="79">
        <v>4</v>
      </c>
      <c r="I21" s="79"/>
      <c r="J21" s="79">
        <v>12</v>
      </c>
      <c r="K21" s="79">
        <v>8</v>
      </c>
      <c r="L21" s="79">
        <v>4</v>
      </c>
      <c r="M21" s="79"/>
      <c r="N21" s="79">
        <v>9</v>
      </c>
      <c r="O21" s="79">
        <v>6</v>
      </c>
      <c r="P21" s="79">
        <v>3</v>
      </c>
      <c r="Q21" s="79"/>
      <c r="R21" s="79">
        <v>11</v>
      </c>
      <c r="S21" s="79">
        <v>6</v>
      </c>
      <c r="T21" s="79">
        <v>5</v>
      </c>
      <c r="U21" s="79"/>
      <c r="V21" s="79">
        <v>8</v>
      </c>
      <c r="W21" s="79">
        <v>4</v>
      </c>
      <c r="X21" s="79">
        <v>4</v>
      </c>
      <c r="Y21" s="79"/>
      <c r="Z21" s="79">
        <v>11</v>
      </c>
      <c r="AA21" s="79">
        <v>8</v>
      </c>
      <c r="AB21" s="79">
        <v>3</v>
      </c>
      <c r="AC21" s="121"/>
    </row>
    <row r="22" spans="1:29" x14ac:dyDescent="0.25">
      <c r="A22" s="26" t="s">
        <v>212</v>
      </c>
      <c r="B22" s="79">
        <f t="shared" si="2"/>
        <v>697</v>
      </c>
      <c r="C22" s="79">
        <f t="shared" si="1"/>
        <v>340</v>
      </c>
      <c r="D22" s="79">
        <f t="shared" si="3"/>
        <v>357</v>
      </c>
      <c r="E22" s="79"/>
      <c r="F22" s="79">
        <v>111</v>
      </c>
      <c r="G22" s="79">
        <v>61</v>
      </c>
      <c r="H22" s="79">
        <v>50</v>
      </c>
      <c r="I22" s="79"/>
      <c r="J22" s="79">
        <v>122</v>
      </c>
      <c r="K22" s="79">
        <v>61</v>
      </c>
      <c r="L22" s="79">
        <v>61</v>
      </c>
      <c r="M22" s="79"/>
      <c r="N22" s="79">
        <v>145</v>
      </c>
      <c r="O22" s="79">
        <v>69</v>
      </c>
      <c r="P22" s="79">
        <v>76</v>
      </c>
      <c r="Q22" s="79"/>
      <c r="R22" s="79">
        <v>102</v>
      </c>
      <c r="S22" s="79">
        <v>51</v>
      </c>
      <c r="T22" s="79">
        <v>51</v>
      </c>
      <c r="U22" s="79"/>
      <c r="V22" s="79">
        <v>104</v>
      </c>
      <c r="W22" s="79">
        <v>51</v>
      </c>
      <c r="X22" s="79">
        <v>53</v>
      </c>
      <c r="Y22" s="79"/>
      <c r="Z22" s="79">
        <v>113</v>
      </c>
      <c r="AA22" s="79">
        <v>47</v>
      </c>
      <c r="AB22" s="79">
        <v>66</v>
      </c>
      <c r="AC22" s="121"/>
    </row>
    <row r="23" spans="1:29" x14ac:dyDescent="0.25">
      <c r="A23" s="26" t="s">
        <v>213</v>
      </c>
      <c r="B23" s="79">
        <f t="shared" si="2"/>
        <v>539</v>
      </c>
      <c r="C23" s="79">
        <f t="shared" si="1"/>
        <v>254</v>
      </c>
      <c r="D23" s="79">
        <f t="shared" si="3"/>
        <v>285</v>
      </c>
      <c r="E23" s="79"/>
      <c r="F23" s="79">
        <v>98</v>
      </c>
      <c r="G23" s="79">
        <v>46</v>
      </c>
      <c r="H23" s="79">
        <v>52</v>
      </c>
      <c r="I23" s="79"/>
      <c r="J23" s="79">
        <v>106</v>
      </c>
      <c r="K23" s="79">
        <v>47</v>
      </c>
      <c r="L23" s="79">
        <v>59</v>
      </c>
      <c r="M23" s="79"/>
      <c r="N23" s="79">
        <v>91</v>
      </c>
      <c r="O23" s="79">
        <v>52</v>
      </c>
      <c r="P23" s="79">
        <v>39</v>
      </c>
      <c r="Q23" s="79"/>
      <c r="R23" s="79">
        <v>92</v>
      </c>
      <c r="S23" s="79">
        <v>43</v>
      </c>
      <c r="T23" s="79">
        <v>49</v>
      </c>
      <c r="U23" s="79"/>
      <c r="V23" s="79">
        <v>70</v>
      </c>
      <c r="W23" s="79">
        <v>32</v>
      </c>
      <c r="X23" s="79">
        <v>38</v>
      </c>
      <c r="Y23" s="79"/>
      <c r="Z23" s="79">
        <v>82</v>
      </c>
      <c r="AA23" s="79">
        <v>34</v>
      </c>
      <c r="AB23" s="79">
        <v>48</v>
      </c>
      <c r="AC23" s="120"/>
    </row>
    <row r="24" spans="1:29" x14ac:dyDescent="0.25">
      <c r="A24" s="26" t="s">
        <v>214</v>
      </c>
      <c r="B24" s="79">
        <f t="shared" si="2"/>
        <v>1321</v>
      </c>
      <c r="C24" s="79">
        <f t="shared" si="1"/>
        <v>694</v>
      </c>
      <c r="D24" s="79">
        <f t="shared" si="3"/>
        <v>627</v>
      </c>
      <c r="E24" s="79"/>
      <c r="F24" s="79">
        <v>197</v>
      </c>
      <c r="G24" s="79">
        <v>98</v>
      </c>
      <c r="H24" s="79">
        <v>99</v>
      </c>
      <c r="I24" s="79"/>
      <c r="J24" s="79">
        <v>238</v>
      </c>
      <c r="K24" s="79">
        <v>127</v>
      </c>
      <c r="L24" s="79">
        <v>111</v>
      </c>
      <c r="M24" s="79"/>
      <c r="N24" s="79">
        <v>251</v>
      </c>
      <c r="O24" s="79">
        <v>144</v>
      </c>
      <c r="P24" s="79">
        <v>107</v>
      </c>
      <c r="Q24" s="79"/>
      <c r="R24" s="79">
        <v>188</v>
      </c>
      <c r="S24" s="79">
        <v>92</v>
      </c>
      <c r="T24" s="79">
        <v>96</v>
      </c>
      <c r="U24" s="79"/>
      <c r="V24" s="79">
        <v>226</v>
      </c>
      <c r="W24" s="79">
        <v>115</v>
      </c>
      <c r="X24" s="79">
        <v>111</v>
      </c>
      <c r="Y24" s="79"/>
      <c r="Z24" s="79">
        <v>221</v>
      </c>
      <c r="AA24" s="79">
        <v>118</v>
      </c>
      <c r="AB24" s="79">
        <v>103</v>
      </c>
      <c r="AC24" s="121"/>
    </row>
    <row r="25" spans="1:29" x14ac:dyDescent="0.25">
      <c r="A25" s="26" t="s">
        <v>215</v>
      </c>
      <c r="B25" s="79">
        <f t="shared" si="2"/>
        <v>219</v>
      </c>
      <c r="C25" s="79">
        <f t="shared" si="2"/>
        <v>105</v>
      </c>
      <c r="D25" s="79">
        <f t="shared" si="3"/>
        <v>114</v>
      </c>
      <c r="E25" s="79"/>
      <c r="F25" s="79">
        <v>37</v>
      </c>
      <c r="G25" s="79">
        <v>18</v>
      </c>
      <c r="H25" s="79">
        <v>19</v>
      </c>
      <c r="I25" s="79"/>
      <c r="J25" s="79">
        <v>38</v>
      </c>
      <c r="K25" s="79">
        <v>19</v>
      </c>
      <c r="L25" s="79">
        <v>19</v>
      </c>
      <c r="M25" s="79"/>
      <c r="N25" s="79">
        <v>45</v>
      </c>
      <c r="O25" s="79">
        <v>27</v>
      </c>
      <c r="P25" s="79">
        <v>18</v>
      </c>
      <c r="Q25" s="79"/>
      <c r="R25" s="79">
        <v>31</v>
      </c>
      <c r="S25" s="79">
        <v>13</v>
      </c>
      <c r="T25" s="79">
        <v>18</v>
      </c>
      <c r="U25" s="79"/>
      <c r="V25" s="79">
        <v>29</v>
      </c>
      <c r="W25" s="79">
        <v>13</v>
      </c>
      <c r="X25" s="79">
        <v>16</v>
      </c>
      <c r="Y25" s="79"/>
      <c r="Z25" s="79">
        <v>39</v>
      </c>
      <c r="AA25" s="79">
        <v>15</v>
      </c>
      <c r="AB25" s="79">
        <v>24</v>
      </c>
      <c r="AC25" s="121"/>
    </row>
    <row r="26" spans="1:29" x14ac:dyDescent="0.25">
      <c r="A26" s="26" t="s">
        <v>216</v>
      </c>
      <c r="B26" s="79">
        <f t="shared" si="2"/>
        <v>966</v>
      </c>
      <c r="C26" s="79">
        <f t="shared" si="2"/>
        <v>487</v>
      </c>
      <c r="D26" s="79">
        <f t="shared" si="3"/>
        <v>479</v>
      </c>
      <c r="E26" s="79"/>
      <c r="F26" s="79">
        <v>194</v>
      </c>
      <c r="G26" s="79">
        <v>84</v>
      </c>
      <c r="H26" s="79">
        <v>110</v>
      </c>
      <c r="I26" s="79"/>
      <c r="J26" s="79">
        <v>144</v>
      </c>
      <c r="K26" s="79">
        <v>66</v>
      </c>
      <c r="L26" s="79">
        <v>78</v>
      </c>
      <c r="M26" s="79"/>
      <c r="N26" s="79">
        <v>180</v>
      </c>
      <c r="O26" s="79">
        <v>96</v>
      </c>
      <c r="P26" s="79">
        <v>84</v>
      </c>
      <c r="Q26" s="79"/>
      <c r="R26" s="79">
        <v>150</v>
      </c>
      <c r="S26" s="79">
        <v>79</v>
      </c>
      <c r="T26" s="79">
        <v>71</v>
      </c>
      <c r="U26" s="79"/>
      <c r="V26" s="79">
        <v>143</v>
      </c>
      <c r="W26" s="79">
        <v>79</v>
      </c>
      <c r="X26" s="79">
        <v>64</v>
      </c>
      <c r="Y26" s="79"/>
      <c r="Z26" s="79">
        <v>155</v>
      </c>
      <c r="AA26" s="79">
        <v>83</v>
      </c>
      <c r="AB26" s="79">
        <v>72</v>
      </c>
      <c r="AC26" s="121"/>
    </row>
    <row r="27" spans="1:29" x14ac:dyDescent="0.25">
      <c r="A27" s="26" t="s">
        <v>217</v>
      </c>
      <c r="B27" s="79">
        <f t="shared" si="2"/>
        <v>191</v>
      </c>
      <c r="C27" s="79">
        <f t="shared" si="2"/>
        <v>90</v>
      </c>
      <c r="D27" s="79">
        <f t="shared" si="3"/>
        <v>101</v>
      </c>
      <c r="E27" s="79"/>
      <c r="F27" s="79">
        <v>34</v>
      </c>
      <c r="G27" s="79">
        <v>17</v>
      </c>
      <c r="H27" s="79">
        <v>17</v>
      </c>
      <c r="I27" s="79"/>
      <c r="J27" s="79">
        <v>29</v>
      </c>
      <c r="K27" s="79">
        <v>12</v>
      </c>
      <c r="L27" s="79">
        <v>17</v>
      </c>
      <c r="M27" s="79"/>
      <c r="N27" s="79">
        <v>32</v>
      </c>
      <c r="O27" s="79">
        <v>15</v>
      </c>
      <c r="P27" s="79">
        <v>17</v>
      </c>
      <c r="Q27" s="79"/>
      <c r="R27" s="79">
        <v>30</v>
      </c>
      <c r="S27" s="79">
        <v>14</v>
      </c>
      <c r="T27" s="79">
        <v>16</v>
      </c>
      <c r="U27" s="79"/>
      <c r="V27" s="79">
        <v>28</v>
      </c>
      <c r="W27" s="79">
        <v>14</v>
      </c>
      <c r="X27" s="79">
        <v>14</v>
      </c>
      <c r="Y27" s="79"/>
      <c r="Z27" s="79">
        <v>38</v>
      </c>
      <c r="AA27" s="79">
        <v>18</v>
      </c>
      <c r="AB27" s="79">
        <v>20</v>
      </c>
      <c r="AC27" s="121"/>
    </row>
    <row r="28" spans="1:29" x14ac:dyDescent="0.25">
      <c r="A28" s="26" t="s">
        <v>218</v>
      </c>
      <c r="B28" s="79">
        <f t="shared" si="2"/>
        <v>532</v>
      </c>
      <c r="C28" s="79">
        <f t="shared" si="2"/>
        <v>266</v>
      </c>
      <c r="D28" s="79">
        <f t="shared" si="3"/>
        <v>266</v>
      </c>
      <c r="E28" s="79"/>
      <c r="F28" s="79">
        <v>105</v>
      </c>
      <c r="G28" s="79">
        <v>53</v>
      </c>
      <c r="H28" s="79">
        <v>52</v>
      </c>
      <c r="I28" s="79"/>
      <c r="J28" s="79">
        <v>93</v>
      </c>
      <c r="K28" s="79">
        <v>48</v>
      </c>
      <c r="L28" s="79">
        <v>45</v>
      </c>
      <c r="M28" s="79"/>
      <c r="N28" s="79">
        <v>86</v>
      </c>
      <c r="O28" s="79">
        <v>46</v>
      </c>
      <c r="P28" s="79">
        <v>40</v>
      </c>
      <c r="Q28" s="79"/>
      <c r="R28" s="79">
        <v>81</v>
      </c>
      <c r="S28" s="79">
        <v>39</v>
      </c>
      <c r="T28" s="79">
        <v>42</v>
      </c>
      <c r="U28" s="79"/>
      <c r="V28" s="79">
        <v>77</v>
      </c>
      <c r="W28" s="79">
        <v>36</v>
      </c>
      <c r="X28" s="79">
        <v>41</v>
      </c>
      <c r="Y28" s="79"/>
      <c r="Z28" s="79">
        <v>90</v>
      </c>
      <c r="AA28" s="79">
        <v>44</v>
      </c>
      <c r="AB28" s="79">
        <v>46</v>
      </c>
      <c r="AC28" s="121"/>
    </row>
    <row r="29" spans="1:29" x14ac:dyDescent="0.25">
      <c r="A29" s="26" t="s">
        <v>219</v>
      </c>
      <c r="B29" s="79">
        <f t="shared" si="2"/>
        <v>171</v>
      </c>
      <c r="C29" s="79">
        <f t="shared" si="2"/>
        <v>78</v>
      </c>
      <c r="D29" s="79">
        <f t="shared" si="3"/>
        <v>93</v>
      </c>
      <c r="E29" s="79"/>
      <c r="F29" s="79">
        <v>40</v>
      </c>
      <c r="G29" s="79">
        <v>22</v>
      </c>
      <c r="H29" s="79">
        <v>18</v>
      </c>
      <c r="I29" s="79"/>
      <c r="J29" s="79">
        <v>26</v>
      </c>
      <c r="K29" s="79">
        <v>12</v>
      </c>
      <c r="L29" s="79">
        <v>14</v>
      </c>
      <c r="M29" s="79"/>
      <c r="N29" s="79">
        <v>20</v>
      </c>
      <c r="O29" s="79">
        <v>8</v>
      </c>
      <c r="P29" s="79">
        <v>12</v>
      </c>
      <c r="Q29" s="79"/>
      <c r="R29" s="79">
        <v>24</v>
      </c>
      <c r="S29" s="79">
        <v>11</v>
      </c>
      <c r="T29" s="79">
        <v>13</v>
      </c>
      <c r="U29" s="79"/>
      <c r="V29" s="79">
        <v>27</v>
      </c>
      <c r="W29" s="79">
        <v>11</v>
      </c>
      <c r="X29" s="79">
        <v>16</v>
      </c>
      <c r="Y29" s="79"/>
      <c r="Z29" s="79">
        <v>34</v>
      </c>
      <c r="AA29" s="79">
        <v>14</v>
      </c>
      <c r="AB29" s="79">
        <v>20</v>
      </c>
      <c r="AC29" s="121"/>
    </row>
    <row r="30" spans="1:29" x14ac:dyDescent="0.25">
      <c r="A30" s="26" t="s">
        <v>220</v>
      </c>
      <c r="B30" s="79">
        <f t="shared" si="2"/>
        <v>238</v>
      </c>
      <c r="C30" s="79">
        <f t="shared" si="2"/>
        <v>116</v>
      </c>
      <c r="D30" s="79">
        <f t="shared" si="3"/>
        <v>122</v>
      </c>
      <c r="E30" s="79"/>
      <c r="F30" s="79">
        <v>40</v>
      </c>
      <c r="G30" s="79">
        <v>15</v>
      </c>
      <c r="H30" s="79">
        <v>25</v>
      </c>
      <c r="I30" s="79"/>
      <c r="J30" s="79">
        <v>48</v>
      </c>
      <c r="K30" s="79">
        <v>28</v>
      </c>
      <c r="L30" s="79">
        <v>20</v>
      </c>
      <c r="M30" s="79"/>
      <c r="N30" s="79">
        <v>53</v>
      </c>
      <c r="O30" s="79">
        <v>25</v>
      </c>
      <c r="P30" s="79">
        <v>28</v>
      </c>
      <c r="Q30" s="79"/>
      <c r="R30" s="79">
        <v>33</v>
      </c>
      <c r="S30" s="79">
        <v>15</v>
      </c>
      <c r="T30" s="79">
        <v>18</v>
      </c>
      <c r="U30" s="79"/>
      <c r="V30" s="79">
        <v>39</v>
      </c>
      <c r="W30" s="79">
        <v>19</v>
      </c>
      <c r="X30" s="79">
        <v>20</v>
      </c>
      <c r="Y30" s="79"/>
      <c r="Z30" s="79">
        <v>25</v>
      </c>
      <c r="AA30" s="79">
        <v>14</v>
      </c>
      <c r="AB30" s="79">
        <v>11</v>
      </c>
      <c r="AC30" s="121"/>
    </row>
    <row r="31" spans="1:29" x14ac:dyDescent="0.25">
      <c r="A31" s="26" t="s">
        <v>221</v>
      </c>
      <c r="B31" s="79">
        <f t="shared" si="2"/>
        <v>862</v>
      </c>
      <c r="C31" s="79">
        <f t="shared" si="2"/>
        <v>429</v>
      </c>
      <c r="D31" s="79">
        <f t="shared" si="3"/>
        <v>433</v>
      </c>
      <c r="E31" s="79"/>
      <c r="F31" s="79">
        <v>132</v>
      </c>
      <c r="G31" s="79">
        <v>59</v>
      </c>
      <c r="H31" s="79">
        <v>73</v>
      </c>
      <c r="I31" s="79"/>
      <c r="J31" s="79">
        <v>162</v>
      </c>
      <c r="K31" s="79">
        <v>77</v>
      </c>
      <c r="L31" s="79">
        <v>85</v>
      </c>
      <c r="M31" s="79"/>
      <c r="N31" s="79">
        <v>156</v>
      </c>
      <c r="O31" s="79">
        <v>85</v>
      </c>
      <c r="P31" s="79">
        <v>71</v>
      </c>
      <c r="Q31" s="79"/>
      <c r="R31" s="79">
        <v>123</v>
      </c>
      <c r="S31" s="79">
        <v>70</v>
      </c>
      <c r="T31" s="79">
        <v>53</v>
      </c>
      <c r="U31" s="79"/>
      <c r="V31" s="79">
        <v>146</v>
      </c>
      <c r="W31" s="79">
        <v>70</v>
      </c>
      <c r="X31" s="79">
        <v>76</v>
      </c>
      <c r="Y31" s="79"/>
      <c r="Z31" s="79">
        <v>143</v>
      </c>
      <c r="AA31" s="79">
        <v>68</v>
      </c>
      <c r="AB31" s="79">
        <v>75</v>
      </c>
      <c r="AC31" s="121"/>
    </row>
    <row r="32" spans="1:29" ht="15.75" thickBot="1" x14ac:dyDescent="0.3">
      <c r="A32" s="27" t="s">
        <v>222</v>
      </c>
      <c r="B32" s="141">
        <f t="shared" si="2"/>
        <v>983</v>
      </c>
      <c r="C32" s="141">
        <f t="shared" si="2"/>
        <v>517</v>
      </c>
      <c r="D32" s="141">
        <f t="shared" si="3"/>
        <v>466</v>
      </c>
      <c r="E32" s="141"/>
      <c r="F32" s="141">
        <v>170</v>
      </c>
      <c r="G32" s="141">
        <v>95</v>
      </c>
      <c r="H32" s="141">
        <v>75</v>
      </c>
      <c r="I32" s="141"/>
      <c r="J32" s="141">
        <v>159</v>
      </c>
      <c r="K32" s="141">
        <v>89</v>
      </c>
      <c r="L32" s="141">
        <v>70</v>
      </c>
      <c r="M32" s="141"/>
      <c r="N32" s="141">
        <v>165</v>
      </c>
      <c r="O32" s="141">
        <v>86</v>
      </c>
      <c r="P32" s="141">
        <v>79</v>
      </c>
      <c r="Q32" s="141"/>
      <c r="R32" s="141">
        <v>183</v>
      </c>
      <c r="S32" s="141">
        <v>99</v>
      </c>
      <c r="T32" s="141">
        <v>84</v>
      </c>
      <c r="U32" s="141"/>
      <c r="V32" s="141">
        <v>155</v>
      </c>
      <c r="W32" s="141">
        <v>72</v>
      </c>
      <c r="X32" s="141">
        <v>83</v>
      </c>
      <c r="Y32" s="141"/>
      <c r="Z32" s="141">
        <v>151</v>
      </c>
      <c r="AA32" s="141">
        <v>76</v>
      </c>
      <c r="AB32" s="141">
        <v>75</v>
      </c>
      <c r="AC32" s="121"/>
    </row>
    <row r="33" spans="1:29" x14ac:dyDescent="0.25">
      <c r="A33" s="218" t="s">
        <v>122</v>
      </c>
      <c r="B33" s="218"/>
      <c r="C33" s="218"/>
      <c r="D33" s="218"/>
      <c r="E33" s="218"/>
      <c r="F33" s="218"/>
      <c r="G33" s="218"/>
      <c r="AC33" s="121"/>
    </row>
    <row r="35" spans="1:29" x14ac:dyDescent="0.25">
      <c r="AC35" s="121"/>
    </row>
    <row r="36" spans="1:29" x14ac:dyDescent="0.25">
      <c r="AC36" s="121"/>
    </row>
    <row r="37" spans="1:29" x14ac:dyDescent="0.25">
      <c r="AC37" s="121"/>
    </row>
    <row r="38" spans="1:29" x14ac:dyDescent="0.25">
      <c r="AC38" s="121"/>
    </row>
    <row r="39" spans="1:29" x14ac:dyDescent="0.25">
      <c r="AC39" s="121"/>
    </row>
    <row r="40" spans="1:29" x14ac:dyDescent="0.25">
      <c r="AC40" s="121"/>
    </row>
    <row r="41" spans="1:29" x14ac:dyDescent="0.25">
      <c r="AC41" s="120"/>
    </row>
    <row r="42" spans="1:29" x14ac:dyDescent="0.25">
      <c r="AC42" s="121"/>
    </row>
    <row r="43" spans="1:29" x14ac:dyDescent="0.25">
      <c r="AC43" s="121"/>
    </row>
    <row r="44" spans="1:29" x14ac:dyDescent="0.25">
      <c r="AC44" s="121"/>
    </row>
  </sheetData>
  <mergeCells count="14">
    <mergeCell ref="A5:AB5"/>
    <mergeCell ref="A33:G33"/>
    <mergeCell ref="A1:AB1"/>
    <mergeCell ref="A2:AB2"/>
    <mergeCell ref="A3:AB3"/>
    <mergeCell ref="A4:AB4"/>
    <mergeCell ref="V6:X6"/>
    <mergeCell ref="Z6:AB6"/>
    <mergeCell ref="A6:A7"/>
    <mergeCell ref="B6:D6"/>
    <mergeCell ref="F6:H6"/>
    <mergeCell ref="J6:L6"/>
    <mergeCell ref="N6:P6"/>
    <mergeCell ref="R6:T6"/>
  </mergeCells>
  <hyperlinks>
    <hyperlink ref="AC2" location="Contenido!A1" display="Contenido" xr:uid="{38343F75-9ECE-4A8E-B0B5-2DE222EF7E56}"/>
  </hyperlinks>
  <pageMargins left="0.7" right="0.7" top="0.75" bottom="0.75" header="0.3" footer="0.3"/>
  <pageSetup scale="6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BD806-47C7-40F9-98BB-589AA7470221}">
  <sheetPr>
    <tabColor rgb="FFF2DAB1"/>
    <pageSetUpPr fitToPage="1"/>
  </sheetPr>
  <dimension ref="A1:AC44"/>
  <sheetViews>
    <sheetView showGridLines="0" workbookViewId="0">
      <pane xSplit="1" ySplit="7" topLeftCell="C8" activePane="bottomRight" state="frozen"/>
      <selection pane="topRight" activeCell="B1" sqref="B1"/>
      <selection pane="bottomLeft" activeCell="A8" sqref="A8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28515625" customWidth="1"/>
    <col min="6" max="8" width="8.28515625" customWidth="1"/>
    <col min="9" max="9" width="1.28515625" customWidth="1"/>
    <col min="10" max="12" width="8.28515625" customWidth="1"/>
    <col min="13" max="13" width="1.5703125" customWidth="1"/>
    <col min="14" max="16" width="8.28515625" customWidth="1"/>
    <col min="17" max="17" width="1.42578125" customWidth="1"/>
    <col min="18" max="20" width="8.28515625" customWidth="1"/>
    <col min="21" max="21" width="1" customWidth="1"/>
    <col min="22" max="24" width="8.28515625" customWidth="1"/>
    <col min="25" max="25" width="1.28515625" customWidth="1"/>
    <col min="26" max="28" width="8.28515625" customWidth="1"/>
    <col min="29" max="29" width="14" style="119" customWidth="1"/>
  </cols>
  <sheetData>
    <row r="1" spans="1:29" x14ac:dyDescent="0.25">
      <c r="A1" s="223" t="s">
        <v>236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</row>
    <row r="2" spans="1:29" x14ac:dyDescent="0.25">
      <c r="A2" s="224" t="s">
        <v>225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114" t="s">
        <v>0</v>
      </c>
    </row>
    <row r="3" spans="1:29" x14ac:dyDescent="0.25">
      <c r="A3" s="223" t="s">
        <v>195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</row>
    <row r="4" spans="1:29" x14ac:dyDescent="0.25">
      <c r="A4" s="224" t="s">
        <v>235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</row>
    <row r="5" spans="1:29" x14ac:dyDescent="0.25">
      <c r="A5" s="224" t="s">
        <v>182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120"/>
    </row>
    <row r="6" spans="1:29" x14ac:dyDescent="0.25">
      <c r="A6" s="228" t="s">
        <v>196</v>
      </c>
      <c r="B6" s="226" t="s">
        <v>130</v>
      </c>
      <c r="C6" s="226"/>
      <c r="D6" s="226"/>
      <c r="E6" s="82"/>
      <c r="F6" s="226" t="s">
        <v>132</v>
      </c>
      <c r="G6" s="226"/>
      <c r="H6" s="226"/>
      <c r="I6" s="82"/>
      <c r="J6" s="226" t="s">
        <v>133</v>
      </c>
      <c r="K6" s="226"/>
      <c r="L6" s="226"/>
      <c r="M6" s="82"/>
      <c r="N6" s="226" t="s">
        <v>134</v>
      </c>
      <c r="O6" s="226"/>
      <c r="P6" s="226"/>
      <c r="Q6" s="82"/>
      <c r="R6" s="226" t="s">
        <v>136</v>
      </c>
      <c r="S6" s="226"/>
      <c r="T6" s="226"/>
      <c r="U6" s="82"/>
      <c r="V6" s="226" t="s">
        <v>137</v>
      </c>
      <c r="W6" s="226"/>
      <c r="X6" s="226"/>
      <c r="Y6" s="82"/>
      <c r="Z6" s="226" t="s">
        <v>138</v>
      </c>
      <c r="AA6" s="226"/>
      <c r="AB6" s="226"/>
    </row>
    <row r="7" spans="1:29" x14ac:dyDescent="0.25">
      <c r="A7" s="228"/>
      <c r="B7" s="83" t="s">
        <v>130</v>
      </c>
      <c r="C7" s="83" t="s">
        <v>184</v>
      </c>
      <c r="D7" s="83" t="s">
        <v>185</v>
      </c>
      <c r="E7" s="82"/>
      <c r="F7" s="83" t="s">
        <v>130</v>
      </c>
      <c r="G7" s="83" t="s">
        <v>184</v>
      </c>
      <c r="H7" s="83" t="s">
        <v>185</v>
      </c>
      <c r="I7" s="82"/>
      <c r="J7" s="83" t="s">
        <v>130</v>
      </c>
      <c r="K7" s="83" t="s">
        <v>184</v>
      </c>
      <c r="L7" s="83" t="s">
        <v>185</v>
      </c>
      <c r="M7" s="82"/>
      <c r="N7" s="83" t="s">
        <v>130</v>
      </c>
      <c r="O7" s="83" t="s">
        <v>184</v>
      </c>
      <c r="P7" s="83" t="s">
        <v>185</v>
      </c>
      <c r="Q7" s="82"/>
      <c r="R7" s="83" t="s">
        <v>130</v>
      </c>
      <c r="S7" s="83" t="s">
        <v>184</v>
      </c>
      <c r="T7" s="83" t="s">
        <v>185</v>
      </c>
      <c r="U7" s="82"/>
      <c r="V7" s="83" t="s">
        <v>130</v>
      </c>
      <c r="W7" s="83" t="s">
        <v>184</v>
      </c>
      <c r="X7" s="83" t="s">
        <v>185</v>
      </c>
      <c r="Y7" s="82"/>
      <c r="Z7" s="83" t="s">
        <v>130</v>
      </c>
      <c r="AA7" s="83" t="s">
        <v>184</v>
      </c>
      <c r="AB7" s="83" t="s">
        <v>185</v>
      </c>
      <c r="AC7" s="120"/>
    </row>
    <row r="8" spans="1:29" s="2" customFormat="1" x14ac:dyDescent="0.25">
      <c r="A8" s="25" t="s">
        <v>130</v>
      </c>
      <c r="B8" s="80">
        <v>99.63686328393365</v>
      </c>
      <c r="C8" s="80">
        <v>99.616417337936326</v>
      </c>
      <c r="D8" s="80">
        <v>99.658291457286424</v>
      </c>
      <c r="E8" s="80"/>
      <c r="F8" s="80">
        <v>99.347858307395882</v>
      </c>
      <c r="G8" s="80">
        <v>99.269859813084111</v>
      </c>
      <c r="H8" s="80">
        <v>99.428227505266335</v>
      </c>
      <c r="I8" s="80"/>
      <c r="J8" s="80">
        <v>99.680279029210865</v>
      </c>
      <c r="K8" s="80">
        <v>99.801587301587304</v>
      </c>
      <c r="L8" s="80">
        <v>99.552639427378466</v>
      </c>
      <c r="M8" s="80"/>
      <c r="N8" s="80">
        <v>99.654600718430515</v>
      </c>
      <c r="O8" s="80">
        <v>99.599786552828178</v>
      </c>
      <c r="P8" s="80">
        <v>99.713467048710598</v>
      </c>
      <c r="Q8" s="80"/>
      <c r="R8" s="80">
        <v>99.715781600598348</v>
      </c>
      <c r="S8" s="80">
        <v>99.679206765820936</v>
      </c>
      <c r="T8" s="80">
        <v>99.754299754299751</v>
      </c>
      <c r="U8" s="80"/>
      <c r="V8" s="80">
        <v>99.612763320941752</v>
      </c>
      <c r="W8" s="80">
        <v>99.506629663891459</v>
      </c>
      <c r="X8" s="80">
        <v>99.719887955182074</v>
      </c>
      <c r="Y8" s="80"/>
      <c r="Z8" s="80">
        <v>99.807378870943836</v>
      </c>
      <c r="AA8" s="80">
        <v>99.827784156142357</v>
      </c>
      <c r="AB8" s="80">
        <v>99.785604900459418</v>
      </c>
      <c r="AC8" s="120"/>
    </row>
    <row r="9" spans="1:29" x14ac:dyDescent="0.25">
      <c r="A9" s="26" t="s">
        <v>197</v>
      </c>
      <c r="B9" s="81">
        <v>99.323816679188582</v>
      </c>
      <c r="C9" s="81">
        <v>99.203747072599541</v>
      </c>
      <c r="D9" s="81">
        <v>99.461786867599571</v>
      </c>
      <c r="E9" s="81"/>
      <c r="F9" s="81">
        <v>99.389312977099237</v>
      </c>
      <c r="G9" s="81">
        <v>99.173553719008268</v>
      </c>
      <c r="H9" s="81">
        <v>99.657534246575338</v>
      </c>
      <c r="I9" s="81"/>
      <c r="J9" s="81">
        <v>99.262536873156336</v>
      </c>
      <c r="K9" s="81">
        <v>100</v>
      </c>
      <c r="L9" s="81">
        <v>98.493975903614455</v>
      </c>
      <c r="M9" s="81"/>
      <c r="N9" s="81">
        <v>99.132947976878611</v>
      </c>
      <c r="O9" s="81">
        <v>98.915989159891609</v>
      </c>
      <c r="P9" s="81">
        <v>99.380804953560371</v>
      </c>
      <c r="Q9" s="81"/>
      <c r="R9" s="81">
        <v>99.383667180277342</v>
      </c>
      <c r="S9" s="81">
        <v>98.89196675900277</v>
      </c>
      <c r="T9" s="81">
        <v>100</v>
      </c>
      <c r="U9" s="81"/>
      <c r="V9" s="81">
        <v>99.036918138041727</v>
      </c>
      <c r="W9" s="81">
        <v>98.769230769230759</v>
      </c>
      <c r="X9" s="81">
        <v>99.328859060402692</v>
      </c>
      <c r="Y9" s="81"/>
      <c r="Z9" s="81">
        <v>99.712643678160916</v>
      </c>
      <c r="AA9" s="81">
        <v>99.460916442048514</v>
      </c>
      <c r="AB9" s="81">
        <v>100</v>
      </c>
      <c r="AC9" s="120"/>
    </row>
    <row r="10" spans="1:29" x14ac:dyDescent="0.25">
      <c r="A10" s="26" t="s">
        <v>198</v>
      </c>
      <c r="B10" s="81">
        <v>99.593082400813842</v>
      </c>
      <c r="C10" s="81">
        <v>99.658994032395569</v>
      </c>
      <c r="D10" s="81">
        <v>99.524092801903635</v>
      </c>
      <c r="E10" s="81"/>
      <c r="F10" s="81">
        <v>99.154929577464785</v>
      </c>
      <c r="G10" s="81">
        <v>99.058380414312623</v>
      </c>
      <c r="H10" s="81">
        <v>99.250936329588015</v>
      </c>
      <c r="I10" s="81"/>
      <c r="J10" s="81">
        <v>99.574468085106389</v>
      </c>
      <c r="K10" s="81">
        <v>99.833333333333329</v>
      </c>
      <c r="L10" s="81">
        <v>99.304347826086953</v>
      </c>
      <c r="M10" s="81"/>
      <c r="N10" s="81">
        <v>99.597099113618043</v>
      </c>
      <c r="O10" s="81">
        <v>99.691358024691354</v>
      </c>
      <c r="P10" s="81">
        <v>99.494097807757171</v>
      </c>
      <c r="Q10" s="81"/>
      <c r="R10" s="81">
        <v>99.827139152981843</v>
      </c>
      <c r="S10" s="81">
        <v>99.828767123287676</v>
      </c>
      <c r="T10" s="81">
        <v>99.825479930191975</v>
      </c>
      <c r="U10" s="81"/>
      <c r="V10" s="81">
        <v>99.63636363636364</v>
      </c>
      <c r="W10" s="81">
        <v>99.822695035460995</v>
      </c>
      <c r="X10" s="81">
        <v>99.440298507462686</v>
      </c>
      <c r="Y10" s="81"/>
      <c r="Z10" s="81">
        <v>99.737532808398953</v>
      </c>
      <c r="AA10" s="81">
        <v>99.662162162162161</v>
      </c>
      <c r="AB10" s="81">
        <v>99.818511796733205</v>
      </c>
    </row>
    <row r="11" spans="1:29" x14ac:dyDescent="0.25">
      <c r="A11" s="26" t="s">
        <v>199</v>
      </c>
      <c r="B11" s="81">
        <v>99.576629974597793</v>
      </c>
      <c r="C11" s="81">
        <v>99.426464563703405</v>
      </c>
      <c r="D11" s="81">
        <v>99.737187910643883</v>
      </c>
      <c r="E11" s="81"/>
      <c r="F11" s="81">
        <v>99.033149171270722</v>
      </c>
      <c r="G11" s="81">
        <v>98.955613577023499</v>
      </c>
      <c r="H11" s="81">
        <v>99.120234604105576</v>
      </c>
      <c r="I11" s="81"/>
      <c r="J11" s="81">
        <v>99.738562091503269</v>
      </c>
      <c r="K11" s="81">
        <v>100</v>
      </c>
      <c r="L11" s="81">
        <v>99.436619718309856</v>
      </c>
      <c r="M11" s="81"/>
      <c r="N11" s="81">
        <v>99.525504151838675</v>
      </c>
      <c r="O11" s="81">
        <v>99.040767386091119</v>
      </c>
      <c r="P11" s="81">
        <v>100</v>
      </c>
      <c r="Q11" s="81"/>
      <c r="R11" s="81">
        <v>99.50310559006212</v>
      </c>
      <c r="S11" s="81">
        <v>99.275362318840578</v>
      </c>
      <c r="T11" s="81">
        <v>99.744245524296673</v>
      </c>
      <c r="U11" s="81"/>
      <c r="V11" s="81">
        <v>99.616858237547888</v>
      </c>
      <c r="W11" s="81">
        <v>99.236641221374043</v>
      </c>
      <c r="X11" s="81">
        <v>100</v>
      </c>
      <c r="Y11" s="81"/>
      <c r="Z11" s="81">
        <v>100</v>
      </c>
      <c r="AA11" s="81">
        <v>100</v>
      </c>
      <c r="AB11" s="81">
        <v>100</v>
      </c>
    </row>
    <row r="12" spans="1:29" x14ac:dyDescent="0.25">
      <c r="A12" s="26" t="s">
        <v>200</v>
      </c>
      <c r="B12" s="81">
        <v>98.789212988442486</v>
      </c>
      <c r="C12" s="81">
        <v>98.458149779735677</v>
      </c>
      <c r="D12" s="81">
        <v>99.119911991199118</v>
      </c>
      <c r="E12" s="81"/>
      <c r="F12" s="81">
        <v>96.632996632996637</v>
      </c>
      <c r="G12" s="81">
        <v>95.172413793103445</v>
      </c>
      <c r="H12" s="81">
        <v>98.026315789473685</v>
      </c>
      <c r="I12" s="81"/>
      <c r="J12" s="81">
        <v>99.384615384615387</v>
      </c>
      <c r="K12" s="81">
        <v>98.692810457516345</v>
      </c>
      <c r="L12" s="81">
        <v>100</v>
      </c>
      <c r="M12" s="81"/>
      <c r="N12" s="81">
        <v>99.025974025974023</v>
      </c>
      <c r="O12" s="81">
        <v>99.363057324840767</v>
      </c>
      <c r="P12" s="81">
        <v>98.675496688741731</v>
      </c>
      <c r="Q12" s="81"/>
      <c r="R12" s="81">
        <v>99.663299663299668</v>
      </c>
      <c r="S12" s="81">
        <v>100</v>
      </c>
      <c r="T12" s="81">
        <v>99.300699300699307</v>
      </c>
      <c r="U12" s="81"/>
      <c r="V12" s="81">
        <v>98.688524590163937</v>
      </c>
      <c r="W12" s="81">
        <v>98.666666666666671</v>
      </c>
      <c r="X12" s="81">
        <v>98.709677419354833</v>
      </c>
      <c r="Y12" s="81"/>
      <c r="Z12" s="81">
        <v>99.298245614035082</v>
      </c>
      <c r="AA12" s="81">
        <v>98.65771812080537</v>
      </c>
      <c r="AB12" s="81">
        <v>100</v>
      </c>
    </row>
    <row r="13" spans="1:29" x14ac:dyDescent="0.25">
      <c r="A13" s="26" t="s">
        <v>201</v>
      </c>
      <c r="B13" s="81">
        <v>99.675324675324674</v>
      </c>
      <c r="C13" s="81">
        <v>99.367088607594937</v>
      </c>
      <c r="D13" s="81">
        <v>100</v>
      </c>
      <c r="E13" s="81"/>
      <c r="F13" s="81">
        <v>100</v>
      </c>
      <c r="G13" s="81">
        <v>100</v>
      </c>
      <c r="H13" s="81">
        <v>100</v>
      </c>
      <c r="I13" s="81"/>
      <c r="J13" s="81">
        <v>100</v>
      </c>
      <c r="K13" s="81">
        <v>100</v>
      </c>
      <c r="L13" s="81">
        <v>100</v>
      </c>
      <c r="M13" s="81"/>
      <c r="N13" s="81">
        <v>100</v>
      </c>
      <c r="O13" s="81">
        <v>100</v>
      </c>
      <c r="P13" s="81">
        <v>100</v>
      </c>
      <c r="Q13" s="81"/>
      <c r="R13" s="81">
        <v>100</v>
      </c>
      <c r="S13" s="81">
        <v>100</v>
      </c>
      <c r="T13" s="81">
        <v>100</v>
      </c>
      <c r="U13" s="81"/>
      <c r="V13" s="81">
        <v>97.142857142857139</v>
      </c>
      <c r="W13" s="81">
        <v>95</v>
      </c>
      <c r="X13" s="81">
        <v>100</v>
      </c>
      <c r="Y13" s="81"/>
      <c r="Z13" s="81">
        <v>100</v>
      </c>
      <c r="AA13" s="81">
        <v>100</v>
      </c>
      <c r="AB13" s="81">
        <v>100</v>
      </c>
      <c r="AC13" s="121"/>
    </row>
    <row r="14" spans="1:29" x14ac:dyDescent="0.25">
      <c r="A14" s="26" t="s">
        <v>202</v>
      </c>
      <c r="B14" s="81">
        <v>100</v>
      </c>
      <c r="C14" s="81">
        <v>100</v>
      </c>
      <c r="D14" s="81">
        <v>100</v>
      </c>
      <c r="E14" s="81"/>
      <c r="F14" s="81">
        <v>100</v>
      </c>
      <c r="G14" s="81">
        <v>100</v>
      </c>
      <c r="H14" s="81">
        <v>100</v>
      </c>
      <c r="I14" s="81"/>
      <c r="J14" s="81">
        <v>100</v>
      </c>
      <c r="K14" s="81">
        <v>100</v>
      </c>
      <c r="L14" s="81">
        <v>100</v>
      </c>
      <c r="M14" s="81"/>
      <c r="N14" s="81">
        <v>100</v>
      </c>
      <c r="O14" s="81">
        <v>100</v>
      </c>
      <c r="P14" s="81">
        <v>100</v>
      </c>
      <c r="Q14" s="81"/>
      <c r="R14" s="81">
        <v>100</v>
      </c>
      <c r="S14" s="81">
        <v>100</v>
      </c>
      <c r="T14" s="81">
        <v>100</v>
      </c>
      <c r="U14" s="81"/>
      <c r="V14" s="81">
        <v>100</v>
      </c>
      <c r="W14" s="81">
        <v>100</v>
      </c>
      <c r="X14" s="81">
        <v>100</v>
      </c>
      <c r="Y14" s="81"/>
      <c r="Z14" s="81">
        <v>100</v>
      </c>
      <c r="AA14" s="81">
        <v>100</v>
      </c>
      <c r="AB14" s="81">
        <v>100</v>
      </c>
      <c r="AC14" s="120"/>
    </row>
    <row r="15" spans="1:29" x14ac:dyDescent="0.25">
      <c r="A15" s="26" t="s">
        <v>204</v>
      </c>
      <c r="B15" s="81">
        <v>99.843154828590627</v>
      </c>
      <c r="C15" s="81">
        <v>99.782608695652172</v>
      </c>
      <c r="D15" s="81">
        <v>99.907535829865921</v>
      </c>
      <c r="E15" s="81"/>
      <c r="F15" s="81">
        <v>99.870466321243526</v>
      </c>
      <c r="G15" s="81">
        <v>99.755501222493891</v>
      </c>
      <c r="H15" s="81">
        <v>100</v>
      </c>
      <c r="I15" s="81"/>
      <c r="J15" s="81">
        <v>99.86486486486487</v>
      </c>
      <c r="K15" s="81">
        <v>99.738903394255871</v>
      </c>
      <c r="L15" s="81">
        <v>100</v>
      </c>
      <c r="M15" s="81"/>
      <c r="N15" s="81">
        <v>99.756097560975604</v>
      </c>
      <c r="O15" s="81">
        <v>99.529411764705884</v>
      </c>
      <c r="P15" s="81">
        <v>100</v>
      </c>
      <c r="Q15" s="81"/>
      <c r="R15" s="81">
        <v>100</v>
      </c>
      <c r="S15" s="81">
        <v>100</v>
      </c>
      <c r="T15" s="81">
        <v>100</v>
      </c>
      <c r="U15" s="81"/>
      <c r="V15" s="81">
        <v>99.694189602446485</v>
      </c>
      <c r="W15" s="81">
        <v>99.669966996699671</v>
      </c>
      <c r="X15" s="81">
        <v>99.715099715099726</v>
      </c>
      <c r="Y15" s="81"/>
      <c r="Z15" s="81">
        <v>99.864130434782609</v>
      </c>
      <c r="AA15" s="81">
        <v>100</v>
      </c>
      <c r="AB15" s="81">
        <v>99.70930232558139</v>
      </c>
      <c r="AC15" s="121"/>
    </row>
    <row r="16" spans="1:29" x14ac:dyDescent="0.25">
      <c r="A16" s="26" t="s">
        <v>205</v>
      </c>
      <c r="B16" s="81">
        <v>99.808061420345481</v>
      </c>
      <c r="C16" s="81">
        <v>99.62049335863378</v>
      </c>
      <c r="D16" s="81">
        <v>100</v>
      </c>
      <c r="E16" s="81"/>
      <c r="F16" s="81">
        <v>100</v>
      </c>
      <c r="G16" s="81">
        <v>100</v>
      </c>
      <c r="H16" s="81">
        <v>100</v>
      </c>
      <c r="I16" s="81"/>
      <c r="J16" s="81">
        <v>100</v>
      </c>
      <c r="K16" s="81">
        <v>100</v>
      </c>
      <c r="L16" s="81">
        <v>100</v>
      </c>
      <c r="M16" s="81"/>
      <c r="N16" s="81">
        <v>99.456521739130437</v>
      </c>
      <c r="O16" s="81">
        <v>98.876404494382015</v>
      </c>
      <c r="P16" s="81">
        <v>100</v>
      </c>
      <c r="Q16" s="81"/>
      <c r="R16" s="81">
        <v>100</v>
      </c>
      <c r="S16" s="81">
        <v>100</v>
      </c>
      <c r="T16" s="81">
        <v>100</v>
      </c>
      <c r="U16" s="81"/>
      <c r="V16" s="81">
        <v>99.415204678362571</v>
      </c>
      <c r="W16" s="81">
        <v>98.91304347826086</v>
      </c>
      <c r="X16" s="81">
        <v>100</v>
      </c>
      <c r="Y16" s="81"/>
      <c r="Z16" s="81">
        <v>100</v>
      </c>
      <c r="AA16" s="81">
        <v>100</v>
      </c>
      <c r="AB16" s="81">
        <v>100</v>
      </c>
      <c r="AC16" s="121"/>
    </row>
    <row r="17" spans="1:29" x14ac:dyDescent="0.25">
      <c r="A17" s="26" t="s">
        <v>206</v>
      </c>
      <c r="B17" s="81">
        <v>99.741602067183464</v>
      </c>
      <c r="C17" s="81">
        <v>100</v>
      </c>
      <c r="D17" s="81">
        <v>99.50248756218906</v>
      </c>
      <c r="E17" s="81"/>
      <c r="F17" s="81">
        <v>99.367088607594937</v>
      </c>
      <c r="G17" s="81">
        <v>100</v>
      </c>
      <c r="H17" s="81">
        <v>98.80952380952381</v>
      </c>
      <c r="I17" s="81"/>
      <c r="J17" s="81">
        <v>100</v>
      </c>
      <c r="K17" s="81">
        <v>100</v>
      </c>
      <c r="L17" s="81">
        <v>100</v>
      </c>
      <c r="M17" s="81"/>
      <c r="N17" s="81">
        <v>100</v>
      </c>
      <c r="O17" s="81">
        <v>100</v>
      </c>
      <c r="P17" s="81">
        <v>100</v>
      </c>
      <c r="Q17" s="81"/>
      <c r="R17" s="81">
        <v>100</v>
      </c>
      <c r="S17" s="81">
        <v>100</v>
      </c>
      <c r="T17" s="81">
        <v>100</v>
      </c>
      <c r="U17" s="81"/>
      <c r="V17" s="81">
        <v>99.115044247787608</v>
      </c>
      <c r="W17" s="81">
        <v>100</v>
      </c>
      <c r="X17" s="81">
        <v>98.529411764705884</v>
      </c>
      <c r="Y17" s="81"/>
      <c r="Z17" s="81">
        <v>100</v>
      </c>
      <c r="AA17" s="81">
        <v>100</v>
      </c>
      <c r="AB17" s="81">
        <v>100</v>
      </c>
      <c r="AC17" s="121"/>
    </row>
    <row r="18" spans="1:29" x14ac:dyDescent="0.25">
      <c r="A18" s="108" t="s">
        <v>208</v>
      </c>
      <c r="B18" s="81">
        <v>99.548241368183284</v>
      </c>
      <c r="C18" s="81">
        <v>99.426020408163268</v>
      </c>
      <c r="D18" s="81">
        <v>99.673416067929452</v>
      </c>
      <c r="E18" s="81"/>
      <c r="F18" s="81">
        <v>99.14675767918088</v>
      </c>
      <c r="G18" s="81">
        <v>98.969072164948457</v>
      </c>
      <c r="H18" s="81">
        <v>99.322033898305079</v>
      </c>
      <c r="I18" s="81"/>
      <c r="J18" s="81">
        <v>99.386503067484668</v>
      </c>
      <c r="K18" s="81">
        <v>99.163179916317986</v>
      </c>
      <c r="L18" s="81">
        <v>99.6</v>
      </c>
      <c r="M18" s="81"/>
      <c r="N18" s="81">
        <v>99.813780260707631</v>
      </c>
      <c r="O18" s="81">
        <v>99.638989169675085</v>
      </c>
      <c r="P18" s="81">
        <v>100</v>
      </c>
      <c r="Q18" s="81"/>
      <c r="R18" s="81">
        <v>99.586776859504127</v>
      </c>
      <c r="S18" s="81">
        <v>99.598393574297177</v>
      </c>
      <c r="T18" s="81">
        <v>99.574468085106389</v>
      </c>
      <c r="U18" s="81"/>
      <c r="V18" s="81">
        <v>99.601593625498012</v>
      </c>
      <c r="W18" s="81">
        <v>99.193548387096769</v>
      </c>
      <c r="X18" s="81">
        <v>100</v>
      </c>
      <c r="Y18" s="81"/>
      <c r="Z18" s="81">
        <v>99.800399201596804</v>
      </c>
      <c r="AA18" s="81">
        <v>100</v>
      </c>
      <c r="AB18" s="81">
        <v>99.578059071729967</v>
      </c>
      <c r="AC18" s="121"/>
    </row>
    <row r="19" spans="1:29" x14ac:dyDescent="0.25">
      <c r="A19" s="26" t="s">
        <v>209</v>
      </c>
      <c r="B19" s="81">
        <v>100</v>
      </c>
      <c r="C19" s="81">
        <v>100</v>
      </c>
      <c r="D19" s="81">
        <v>100</v>
      </c>
      <c r="E19" s="81"/>
      <c r="F19" s="81">
        <v>100</v>
      </c>
      <c r="G19" s="81">
        <v>100</v>
      </c>
      <c r="H19" s="81">
        <v>100</v>
      </c>
      <c r="I19" s="81"/>
      <c r="J19" s="81">
        <v>100</v>
      </c>
      <c r="K19" s="81">
        <v>100</v>
      </c>
      <c r="L19" s="81">
        <v>100</v>
      </c>
      <c r="M19" s="81"/>
      <c r="N19" s="81">
        <v>100</v>
      </c>
      <c r="O19" s="81">
        <v>100</v>
      </c>
      <c r="P19" s="81">
        <v>100</v>
      </c>
      <c r="Q19" s="81"/>
      <c r="R19" s="81">
        <v>100</v>
      </c>
      <c r="S19" s="81">
        <v>100</v>
      </c>
      <c r="T19" s="81">
        <v>100</v>
      </c>
      <c r="U19" s="81"/>
      <c r="V19" s="81">
        <v>100</v>
      </c>
      <c r="W19" s="81">
        <v>100</v>
      </c>
      <c r="X19" s="81">
        <v>100</v>
      </c>
      <c r="Y19" s="81"/>
      <c r="Z19" s="81">
        <v>100</v>
      </c>
      <c r="AA19" s="81">
        <v>100</v>
      </c>
      <c r="AB19" s="81">
        <v>100</v>
      </c>
      <c r="AC19" s="121"/>
    </row>
    <row r="20" spans="1:29" x14ac:dyDescent="0.25">
      <c r="A20" s="26" t="s">
        <v>210</v>
      </c>
      <c r="B20" s="81">
        <v>99.793683542294872</v>
      </c>
      <c r="C20" s="81">
        <v>99.907264296754249</v>
      </c>
      <c r="D20" s="81">
        <v>99.673842139595564</v>
      </c>
      <c r="E20" s="81"/>
      <c r="F20" s="81">
        <v>99.482936918304034</v>
      </c>
      <c r="G20" s="81">
        <v>100</v>
      </c>
      <c r="H20" s="81">
        <v>98.966942148760324</v>
      </c>
      <c r="I20" s="81"/>
      <c r="J20" s="81">
        <v>99.905660377358487</v>
      </c>
      <c r="K20" s="81">
        <v>99.819819819819827</v>
      </c>
      <c r="L20" s="81">
        <v>100</v>
      </c>
      <c r="M20" s="81"/>
      <c r="N20" s="81">
        <v>99.81684981684981</v>
      </c>
      <c r="O20" s="81">
        <v>100</v>
      </c>
      <c r="P20" s="81">
        <v>99.612403100775197</v>
      </c>
      <c r="Q20" s="81"/>
      <c r="R20" s="81">
        <v>99.904852521408188</v>
      </c>
      <c r="S20" s="81">
        <v>99.811320754716988</v>
      </c>
      <c r="T20" s="81">
        <v>100</v>
      </c>
      <c r="U20" s="81"/>
      <c r="V20" s="81">
        <v>99.90356798457087</v>
      </c>
      <c r="W20" s="81">
        <v>99.815498154981555</v>
      </c>
      <c r="X20" s="81">
        <v>100</v>
      </c>
      <c r="Y20" s="81"/>
      <c r="Z20" s="81">
        <v>99.725776965265084</v>
      </c>
      <c r="AA20" s="81">
        <v>100</v>
      </c>
      <c r="AB20" s="81">
        <v>99.449541284403679</v>
      </c>
      <c r="AC20" s="121"/>
    </row>
    <row r="21" spans="1:29" x14ac:dyDescent="0.25">
      <c r="A21" s="26" t="s">
        <v>211</v>
      </c>
      <c r="B21" s="81">
        <v>98.275862068965509</v>
      </c>
      <c r="C21" s="81">
        <v>97.142857142857139</v>
      </c>
      <c r="D21" s="81">
        <v>100</v>
      </c>
      <c r="E21" s="81"/>
      <c r="F21" s="81">
        <v>85.714285714285708</v>
      </c>
      <c r="G21" s="81">
        <v>66.666666666666657</v>
      </c>
      <c r="H21" s="81">
        <v>100</v>
      </c>
      <c r="I21" s="81"/>
      <c r="J21" s="81">
        <v>100</v>
      </c>
      <c r="K21" s="81">
        <v>100</v>
      </c>
      <c r="L21" s="81">
        <v>100</v>
      </c>
      <c r="M21" s="81"/>
      <c r="N21" s="81">
        <v>100</v>
      </c>
      <c r="O21" s="81">
        <v>100</v>
      </c>
      <c r="P21" s="81">
        <v>100</v>
      </c>
      <c r="Q21" s="81"/>
      <c r="R21" s="81">
        <v>100</v>
      </c>
      <c r="S21" s="81">
        <v>100</v>
      </c>
      <c r="T21" s="81">
        <v>100</v>
      </c>
      <c r="U21" s="81"/>
      <c r="V21" s="81">
        <v>100</v>
      </c>
      <c r="W21" s="81">
        <v>100</v>
      </c>
      <c r="X21" s="81">
        <v>100</v>
      </c>
      <c r="Y21" s="81"/>
      <c r="Z21" s="81">
        <v>100</v>
      </c>
      <c r="AA21" s="81">
        <v>100</v>
      </c>
      <c r="AB21" s="81">
        <v>100</v>
      </c>
      <c r="AC21" s="121"/>
    </row>
    <row r="22" spans="1:29" x14ac:dyDescent="0.25">
      <c r="A22" s="26" t="s">
        <v>212</v>
      </c>
      <c r="B22" s="81">
        <v>99.287749287749278</v>
      </c>
      <c r="C22" s="81">
        <v>100</v>
      </c>
      <c r="D22" s="81">
        <v>98.618784530386733</v>
      </c>
      <c r="E22" s="81"/>
      <c r="F22" s="81">
        <v>100</v>
      </c>
      <c r="G22" s="81">
        <v>100</v>
      </c>
      <c r="H22" s="81">
        <v>100</v>
      </c>
      <c r="I22" s="81"/>
      <c r="J22" s="81">
        <v>99.1869918699187</v>
      </c>
      <c r="K22" s="81">
        <v>100</v>
      </c>
      <c r="L22" s="81">
        <v>98.387096774193552</v>
      </c>
      <c r="M22" s="81"/>
      <c r="N22" s="81">
        <v>100</v>
      </c>
      <c r="O22" s="81">
        <v>100</v>
      </c>
      <c r="P22" s="81">
        <v>100</v>
      </c>
      <c r="Q22" s="81"/>
      <c r="R22" s="81">
        <v>97.142857142857139</v>
      </c>
      <c r="S22" s="81">
        <v>100</v>
      </c>
      <c r="T22" s="81">
        <v>94.444444444444443</v>
      </c>
      <c r="U22" s="81"/>
      <c r="V22" s="81">
        <v>100</v>
      </c>
      <c r="W22" s="81">
        <v>100</v>
      </c>
      <c r="X22" s="81">
        <v>100</v>
      </c>
      <c r="Y22" s="81"/>
      <c r="Z22" s="81">
        <v>99.122807017543863</v>
      </c>
      <c r="AA22" s="81">
        <v>100</v>
      </c>
      <c r="AB22" s="81">
        <v>98.507462686567166</v>
      </c>
      <c r="AC22" s="121"/>
    </row>
    <row r="23" spans="1:29" x14ac:dyDescent="0.25">
      <c r="A23" s="26" t="s">
        <v>213</v>
      </c>
      <c r="B23" s="81">
        <v>100</v>
      </c>
      <c r="C23" s="81">
        <v>100</v>
      </c>
      <c r="D23" s="81">
        <v>100</v>
      </c>
      <c r="E23" s="81"/>
      <c r="F23" s="81">
        <v>100</v>
      </c>
      <c r="G23" s="81">
        <v>100</v>
      </c>
      <c r="H23" s="81">
        <v>100</v>
      </c>
      <c r="I23" s="81"/>
      <c r="J23" s="81">
        <v>100</v>
      </c>
      <c r="K23" s="81">
        <v>100</v>
      </c>
      <c r="L23" s="81">
        <v>100</v>
      </c>
      <c r="M23" s="81"/>
      <c r="N23" s="81">
        <v>100</v>
      </c>
      <c r="O23" s="81">
        <v>100</v>
      </c>
      <c r="P23" s="81">
        <v>100</v>
      </c>
      <c r="Q23" s="81"/>
      <c r="R23" s="81">
        <v>100</v>
      </c>
      <c r="S23" s="81">
        <v>100</v>
      </c>
      <c r="T23" s="81">
        <v>100</v>
      </c>
      <c r="U23" s="81"/>
      <c r="V23" s="81">
        <v>100</v>
      </c>
      <c r="W23" s="81">
        <v>100</v>
      </c>
      <c r="X23" s="81">
        <v>100</v>
      </c>
      <c r="Y23" s="81"/>
      <c r="Z23" s="81">
        <v>100</v>
      </c>
      <c r="AA23" s="81">
        <v>100</v>
      </c>
      <c r="AB23" s="81">
        <v>100</v>
      </c>
      <c r="AC23" s="120"/>
    </row>
    <row r="24" spans="1:29" x14ac:dyDescent="0.25">
      <c r="A24" s="26" t="s">
        <v>214</v>
      </c>
      <c r="B24" s="81">
        <v>99.924357034795761</v>
      </c>
      <c r="C24" s="81">
        <v>100</v>
      </c>
      <c r="D24" s="81">
        <v>99.840764331210181</v>
      </c>
      <c r="E24" s="81"/>
      <c r="F24" s="81">
        <v>100</v>
      </c>
      <c r="G24" s="81">
        <v>100</v>
      </c>
      <c r="H24" s="81">
        <v>100</v>
      </c>
      <c r="I24" s="81"/>
      <c r="J24" s="81">
        <v>99.581589958159</v>
      </c>
      <c r="K24" s="81">
        <v>100</v>
      </c>
      <c r="L24" s="81">
        <v>99.107142857142861</v>
      </c>
      <c r="M24" s="81"/>
      <c r="N24" s="81">
        <v>100</v>
      </c>
      <c r="O24" s="81">
        <v>100</v>
      </c>
      <c r="P24" s="81">
        <v>100</v>
      </c>
      <c r="Q24" s="81"/>
      <c r="R24" s="81">
        <v>100</v>
      </c>
      <c r="S24" s="81">
        <v>100</v>
      </c>
      <c r="T24" s="81">
        <v>100</v>
      </c>
      <c r="U24" s="81"/>
      <c r="V24" s="81">
        <v>100</v>
      </c>
      <c r="W24" s="81">
        <v>100</v>
      </c>
      <c r="X24" s="81">
        <v>100</v>
      </c>
      <c r="Y24" s="81"/>
      <c r="Z24" s="81">
        <v>100</v>
      </c>
      <c r="AA24" s="81">
        <v>100</v>
      </c>
      <c r="AB24" s="81">
        <v>100</v>
      </c>
      <c r="AC24" s="121"/>
    </row>
    <row r="25" spans="1:29" x14ac:dyDescent="0.25">
      <c r="A25" s="26" t="s">
        <v>215</v>
      </c>
      <c r="B25" s="81">
        <v>100</v>
      </c>
      <c r="C25" s="81">
        <v>100</v>
      </c>
      <c r="D25" s="81">
        <v>100</v>
      </c>
      <c r="E25" s="81"/>
      <c r="F25" s="81">
        <v>100</v>
      </c>
      <c r="G25" s="81">
        <v>100</v>
      </c>
      <c r="H25" s="81">
        <v>100</v>
      </c>
      <c r="I25" s="81"/>
      <c r="J25" s="81">
        <v>100</v>
      </c>
      <c r="K25" s="81">
        <v>100</v>
      </c>
      <c r="L25" s="81">
        <v>100</v>
      </c>
      <c r="M25" s="81"/>
      <c r="N25" s="81">
        <v>100</v>
      </c>
      <c r="O25" s="81">
        <v>100</v>
      </c>
      <c r="P25" s="81">
        <v>100</v>
      </c>
      <c r="Q25" s="81"/>
      <c r="R25" s="81">
        <v>100</v>
      </c>
      <c r="S25" s="81">
        <v>100</v>
      </c>
      <c r="T25" s="81">
        <v>100</v>
      </c>
      <c r="U25" s="81"/>
      <c r="V25" s="81">
        <v>100</v>
      </c>
      <c r="W25" s="81">
        <v>100</v>
      </c>
      <c r="X25" s="81">
        <v>100</v>
      </c>
      <c r="Y25" s="81"/>
      <c r="Z25" s="81">
        <v>100</v>
      </c>
      <c r="AA25" s="81">
        <v>100</v>
      </c>
      <c r="AB25" s="81">
        <v>100</v>
      </c>
      <c r="AC25" s="121"/>
    </row>
    <row r="26" spans="1:29" x14ac:dyDescent="0.25">
      <c r="A26" s="26" t="s">
        <v>216</v>
      </c>
      <c r="B26" s="81">
        <v>99.793388429752056</v>
      </c>
      <c r="C26" s="81">
        <v>100</v>
      </c>
      <c r="D26" s="81">
        <v>99.584199584199581</v>
      </c>
      <c r="E26" s="81"/>
      <c r="F26" s="81">
        <v>100</v>
      </c>
      <c r="G26" s="81">
        <v>100</v>
      </c>
      <c r="H26" s="81">
        <v>100</v>
      </c>
      <c r="I26" s="81"/>
      <c r="J26" s="81">
        <v>99.310344827586206</v>
      </c>
      <c r="K26" s="81">
        <v>100</v>
      </c>
      <c r="L26" s="81">
        <v>98.734177215189874</v>
      </c>
      <c r="M26" s="81"/>
      <c r="N26" s="81">
        <v>100</v>
      </c>
      <c r="O26" s="81">
        <v>100</v>
      </c>
      <c r="P26" s="81">
        <v>100</v>
      </c>
      <c r="Q26" s="81"/>
      <c r="R26" s="81">
        <v>99.337748344370851</v>
      </c>
      <c r="S26" s="81">
        <v>100</v>
      </c>
      <c r="T26" s="81">
        <v>98.611111111111114</v>
      </c>
      <c r="U26" s="81"/>
      <c r="V26" s="81">
        <v>100</v>
      </c>
      <c r="W26" s="81">
        <v>100</v>
      </c>
      <c r="X26" s="81">
        <v>100</v>
      </c>
      <c r="Y26" s="81"/>
      <c r="Z26" s="81">
        <v>100</v>
      </c>
      <c r="AA26" s="81">
        <v>100</v>
      </c>
      <c r="AB26" s="81">
        <v>100</v>
      </c>
      <c r="AC26" s="121"/>
    </row>
    <row r="27" spans="1:29" x14ac:dyDescent="0.25">
      <c r="A27" s="26" t="s">
        <v>217</v>
      </c>
      <c r="B27" s="81">
        <v>100</v>
      </c>
      <c r="C27" s="81">
        <v>100</v>
      </c>
      <c r="D27" s="81">
        <v>100</v>
      </c>
      <c r="E27" s="81"/>
      <c r="F27" s="81">
        <v>100</v>
      </c>
      <c r="G27" s="81">
        <v>100</v>
      </c>
      <c r="H27" s="81">
        <v>100</v>
      </c>
      <c r="I27" s="81"/>
      <c r="J27" s="81">
        <v>100</v>
      </c>
      <c r="K27" s="81">
        <v>100</v>
      </c>
      <c r="L27" s="81">
        <v>100</v>
      </c>
      <c r="M27" s="81"/>
      <c r="N27" s="81">
        <v>100</v>
      </c>
      <c r="O27" s="81">
        <v>100</v>
      </c>
      <c r="P27" s="81">
        <v>100</v>
      </c>
      <c r="Q27" s="81"/>
      <c r="R27" s="81">
        <v>100</v>
      </c>
      <c r="S27" s="81">
        <v>100</v>
      </c>
      <c r="T27" s="81">
        <v>100</v>
      </c>
      <c r="U27" s="81"/>
      <c r="V27" s="81">
        <v>100</v>
      </c>
      <c r="W27" s="81">
        <v>100</v>
      </c>
      <c r="X27" s="81">
        <v>100</v>
      </c>
      <c r="Y27" s="81"/>
      <c r="Z27" s="81">
        <v>100</v>
      </c>
      <c r="AA27" s="81">
        <v>100</v>
      </c>
      <c r="AB27" s="81">
        <v>100</v>
      </c>
      <c r="AC27" s="121"/>
    </row>
    <row r="28" spans="1:29" x14ac:dyDescent="0.25">
      <c r="A28" s="26" t="s">
        <v>218</v>
      </c>
      <c r="B28" s="81">
        <v>100</v>
      </c>
      <c r="C28" s="81">
        <v>100</v>
      </c>
      <c r="D28" s="81">
        <v>100</v>
      </c>
      <c r="E28" s="81"/>
      <c r="F28" s="81">
        <v>100</v>
      </c>
      <c r="G28" s="81">
        <v>100</v>
      </c>
      <c r="H28" s="81">
        <v>100</v>
      </c>
      <c r="I28" s="81"/>
      <c r="J28" s="81">
        <v>100</v>
      </c>
      <c r="K28" s="81">
        <v>100</v>
      </c>
      <c r="L28" s="81">
        <v>100</v>
      </c>
      <c r="M28" s="81"/>
      <c r="N28" s="81">
        <v>100</v>
      </c>
      <c r="O28" s="81">
        <v>100</v>
      </c>
      <c r="P28" s="81">
        <v>100</v>
      </c>
      <c r="Q28" s="81"/>
      <c r="R28" s="81">
        <v>100</v>
      </c>
      <c r="S28" s="81">
        <v>100</v>
      </c>
      <c r="T28" s="81">
        <v>100</v>
      </c>
      <c r="U28" s="81"/>
      <c r="V28" s="81">
        <v>100</v>
      </c>
      <c r="W28" s="81">
        <v>100</v>
      </c>
      <c r="X28" s="81">
        <v>100</v>
      </c>
      <c r="Y28" s="81"/>
      <c r="Z28" s="81">
        <v>100</v>
      </c>
      <c r="AA28" s="81">
        <v>100</v>
      </c>
      <c r="AB28" s="81">
        <v>100</v>
      </c>
      <c r="AC28" s="121"/>
    </row>
    <row r="29" spans="1:29" x14ac:dyDescent="0.25">
      <c r="A29" s="26" t="s">
        <v>219</v>
      </c>
      <c r="B29" s="81">
        <v>100</v>
      </c>
      <c r="C29" s="81">
        <v>100</v>
      </c>
      <c r="D29" s="81">
        <v>100</v>
      </c>
      <c r="E29" s="81"/>
      <c r="F29" s="81">
        <v>100</v>
      </c>
      <c r="G29" s="81">
        <v>100</v>
      </c>
      <c r="H29" s="81">
        <v>100</v>
      </c>
      <c r="I29" s="81"/>
      <c r="J29" s="81">
        <v>100</v>
      </c>
      <c r="K29" s="81">
        <v>100</v>
      </c>
      <c r="L29" s="81">
        <v>100</v>
      </c>
      <c r="M29" s="81"/>
      <c r="N29" s="81">
        <v>100</v>
      </c>
      <c r="O29" s="81">
        <v>100</v>
      </c>
      <c r="P29" s="81">
        <v>100</v>
      </c>
      <c r="Q29" s="81"/>
      <c r="R29" s="81">
        <v>100</v>
      </c>
      <c r="S29" s="81">
        <v>100</v>
      </c>
      <c r="T29" s="81">
        <v>100</v>
      </c>
      <c r="U29" s="81"/>
      <c r="V29" s="81">
        <v>100</v>
      </c>
      <c r="W29" s="81">
        <v>100</v>
      </c>
      <c r="X29" s="81">
        <v>100</v>
      </c>
      <c r="Y29" s="81"/>
      <c r="Z29" s="81">
        <v>100</v>
      </c>
      <c r="AA29" s="81">
        <v>100</v>
      </c>
      <c r="AB29" s="81">
        <v>100</v>
      </c>
      <c r="AC29" s="121"/>
    </row>
    <row r="30" spans="1:29" x14ac:dyDescent="0.25">
      <c r="A30" s="26" t="s">
        <v>220</v>
      </c>
      <c r="B30" s="81">
        <v>99.581589958159</v>
      </c>
      <c r="C30" s="81">
        <v>100</v>
      </c>
      <c r="D30" s="81">
        <v>99.1869918699187</v>
      </c>
      <c r="E30" s="81"/>
      <c r="F30" s="81">
        <v>100</v>
      </c>
      <c r="G30" s="81">
        <v>100</v>
      </c>
      <c r="H30" s="81">
        <v>100</v>
      </c>
      <c r="I30" s="81"/>
      <c r="J30" s="81">
        <v>100</v>
      </c>
      <c r="K30" s="81">
        <v>100</v>
      </c>
      <c r="L30" s="81">
        <v>100</v>
      </c>
      <c r="M30" s="81"/>
      <c r="N30" s="81">
        <v>98.148148148148152</v>
      </c>
      <c r="O30" s="81">
        <v>100</v>
      </c>
      <c r="P30" s="81">
        <v>96.551724137931032</v>
      </c>
      <c r="Q30" s="81"/>
      <c r="R30" s="81">
        <v>100</v>
      </c>
      <c r="S30" s="81">
        <v>100</v>
      </c>
      <c r="T30" s="81">
        <v>100</v>
      </c>
      <c r="U30" s="81"/>
      <c r="V30" s="81">
        <v>100</v>
      </c>
      <c r="W30" s="81">
        <v>100</v>
      </c>
      <c r="X30" s="81">
        <v>100</v>
      </c>
      <c r="Y30" s="81"/>
      <c r="Z30" s="81">
        <v>100</v>
      </c>
      <c r="AA30" s="81">
        <v>100</v>
      </c>
      <c r="AB30" s="81">
        <v>100</v>
      </c>
      <c r="AC30" s="121"/>
    </row>
    <row r="31" spans="1:29" x14ac:dyDescent="0.25">
      <c r="A31" s="26" t="s">
        <v>221</v>
      </c>
      <c r="B31" s="81">
        <v>100</v>
      </c>
      <c r="C31" s="81">
        <v>100</v>
      </c>
      <c r="D31" s="81">
        <v>100</v>
      </c>
      <c r="E31" s="81"/>
      <c r="F31" s="81">
        <v>100</v>
      </c>
      <c r="G31" s="81">
        <v>100</v>
      </c>
      <c r="H31" s="81">
        <v>100</v>
      </c>
      <c r="I31" s="81"/>
      <c r="J31" s="81">
        <v>100</v>
      </c>
      <c r="K31" s="81">
        <v>100</v>
      </c>
      <c r="L31" s="81">
        <v>100</v>
      </c>
      <c r="M31" s="81"/>
      <c r="N31" s="81">
        <v>100</v>
      </c>
      <c r="O31" s="81">
        <v>100</v>
      </c>
      <c r="P31" s="81">
        <v>100</v>
      </c>
      <c r="Q31" s="81"/>
      <c r="R31" s="81">
        <v>100</v>
      </c>
      <c r="S31" s="81">
        <v>100</v>
      </c>
      <c r="T31" s="81">
        <v>100</v>
      </c>
      <c r="U31" s="81"/>
      <c r="V31" s="81">
        <v>100</v>
      </c>
      <c r="W31" s="81">
        <v>100</v>
      </c>
      <c r="X31" s="81">
        <v>100</v>
      </c>
      <c r="Y31" s="81"/>
      <c r="Z31" s="81">
        <v>100</v>
      </c>
      <c r="AA31" s="81">
        <v>100</v>
      </c>
      <c r="AB31" s="81">
        <v>100</v>
      </c>
      <c r="AC31" s="121"/>
    </row>
    <row r="32" spans="1:29" ht="15.75" thickBot="1" x14ac:dyDescent="0.3">
      <c r="A32" s="27" t="s">
        <v>222</v>
      </c>
      <c r="B32" s="140">
        <v>99.796954314720807</v>
      </c>
      <c r="C32" s="140">
        <v>99.614643545279378</v>
      </c>
      <c r="D32" s="140">
        <v>100</v>
      </c>
      <c r="E32" s="140"/>
      <c r="F32" s="140">
        <v>99.415204678362571</v>
      </c>
      <c r="G32" s="140">
        <v>98.958333333333343</v>
      </c>
      <c r="H32" s="140">
        <v>100</v>
      </c>
      <c r="I32" s="140"/>
      <c r="J32" s="140">
        <v>100</v>
      </c>
      <c r="K32" s="140">
        <v>100</v>
      </c>
      <c r="L32" s="140">
        <v>100</v>
      </c>
      <c r="M32" s="140"/>
      <c r="N32" s="140">
        <v>100</v>
      </c>
      <c r="O32" s="140">
        <v>100</v>
      </c>
      <c r="P32" s="140">
        <v>100</v>
      </c>
      <c r="Q32" s="140"/>
      <c r="R32" s="140">
        <v>99.456521739130437</v>
      </c>
      <c r="S32" s="140">
        <v>99</v>
      </c>
      <c r="T32" s="140">
        <v>100</v>
      </c>
      <c r="U32" s="140"/>
      <c r="V32" s="140">
        <v>100</v>
      </c>
      <c r="W32" s="140">
        <v>100</v>
      </c>
      <c r="X32" s="140">
        <v>100</v>
      </c>
      <c r="Y32" s="140"/>
      <c r="Z32" s="140">
        <v>100</v>
      </c>
      <c r="AA32" s="140">
        <v>100</v>
      </c>
      <c r="AB32" s="140">
        <v>100</v>
      </c>
      <c r="AC32" s="121"/>
    </row>
    <row r="33" spans="1:29" x14ac:dyDescent="0.25">
      <c r="A33" s="218" t="s">
        <v>122</v>
      </c>
      <c r="B33" s="218"/>
      <c r="C33" s="218"/>
      <c r="D33" s="218"/>
      <c r="E33" s="218"/>
      <c r="F33" s="218"/>
      <c r="G33" s="218"/>
      <c r="AC33" s="121"/>
    </row>
    <row r="35" spans="1:29" x14ac:dyDescent="0.25">
      <c r="AC35" s="121"/>
    </row>
    <row r="36" spans="1:29" x14ac:dyDescent="0.25">
      <c r="AC36" s="121"/>
    </row>
    <row r="37" spans="1:29" x14ac:dyDescent="0.25">
      <c r="AC37" s="121"/>
    </row>
    <row r="38" spans="1:29" x14ac:dyDescent="0.25">
      <c r="AC38" s="121"/>
    </row>
    <row r="39" spans="1:29" x14ac:dyDescent="0.25">
      <c r="AC39" s="121"/>
    </row>
    <row r="40" spans="1:29" x14ac:dyDescent="0.25">
      <c r="AC40" s="121"/>
    </row>
    <row r="41" spans="1:29" x14ac:dyDescent="0.25">
      <c r="AC41" s="120"/>
    </row>
    <row r="42" spans="1:29" x14ac:dyDescent="0.25">
      <c r="AC42" s="121"/>
    </row>
    <row r="43" spans="1:29" x14ac:dyDescent="0.25">
      <c r="AC43" s="121"/>
    </row>
    <row r="44" spans="1:29" x14ac:dyDescent="0.25">
      <c r="AC44" s="121"/>
    </row>
  </sheetData>
  <mergeCells count="14">
    <mergeCell ref="A5:AB5"/>
    <mergeCell ref="A33:G33"/>
    <mergeCell ref="A1:AB1"/>
    <mergeCell ref="A2:AB2"/>
    <mergeCell ref="A3:AB3"/>
    <mergeCell ref="A4:AB4"/>
    <mergeCell ref="V6:X6"/>
    <mergeCell ref="Z6:AB6"/>
    <mergeCell ref="A6:A7"/>
    <mergeCell ref="B6:D6"/>
    <mergeCell ref="F6:H6"/>
    <mergeCell ref="J6:L6"/>
    <mergeCell ref="N6:P6"/>
    <mergeCell ref="R6:T6"/>
  </mergeCells>
  <hyperlinks>
    <hyperlink ref="AC2" location="Contenido!A1" display="Contenido" xr:uid="{E34CC330-8129-49C0-8FDF-253DDEF89F6C}"/>
  </hyperlinks>
  <pageMargins left="0.7" right="0.7" top="0.75" bottom="0.75" header="0.3" footer="0.3"/>
  <pageSetup scale="61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0F580-4DD2-40BE-B905-81E54ECB89D0}">
  <sheetPr>
    <tabColor rgb="FFF2DAB1"/>
    <pageSetUpPr fitToPage="1"/>
  </sheetPr>
  <dimension ref="A1:AC44"/>
  <sheetViews>
    <sheetView showGridLines="0" workbookViewId="0">
      <pane xSplit="1" ySplit="7" topLeftCell="C8" activePane="bottomRight" state="frozen"/>
      <selection pane="topRight" activeCell="B1" sqref="B1"/>
      <selection pane="bottomLeft" activeCell="A8" sqref="A8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5703125" customWidth="1"/>
    <col min="6" max="8" width="8.28515625" customWidth="1"/>
    <col min="9" max="9" width="1.42578125" customWidth="1"/>
    <col min="10" max="12" width="8.28515625" customWidth="1"/>
    <col min="13" max="13" width="1.7109375" customWidth="1"/>
    <col min="14" max="16" width="8.28515625" customWidth="1"/>
    <col min="17" max="17" width="1.7109375" customWidth="1"/>
    <col min="18" max="20" width="8.28515625" customWidth="1"/>
    <col min="21" max="21" width="1.140625" customWidth="1"/>
    <col min="22" max="24" width="8.28515625" customWidth="1"/>
    <col min="25" max="25" width="1.28515625" customWidth="1"/>
    <col min="26" max="28" width="8.28515625" customWidth="1"/>
    <col min="29" max="29" width="14" style="119" customWidth="1"/>
  </cols>
  <sheetData>
    <row r="1" spans="1:29" x14ac:dyDescent="0.25">
      <c r="A1" s="223" t="s">
        <v>237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</row>
    <row r="2" spans="1:29" x14ac:dyDescent="0.25">
      <c r="A2" s="224" t="s">
        <v>193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114" t="s">
        <v>0</v>
      </c>
    </row>
    <row r="3" spans="1:29" x14ac:dyDescent="0.25">
      <c r="A3" s="223" t="s">
        <v>195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</row>
    <row r="4" spans="1:29" x14ac:dyDescent="0.25">
      <c r="A4" s="224" t="s">
        <v>235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</row>
    <row r="5" spans="1:29" x14ac:dyDescent="0.25">
      <c r="A5" s="224" t="s">
        <v>182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120"/>
    </row>
    <row r="6" spans="1:29" x14ac:dyDescent="0.25">
      <c r="A6" s="228" t="s">
        <v>196</v>
      </c>
      <c r="B6" s="226" t="s">
        <v>130</v>
      </c>
      <c r="C6" s="226"/>
      <c r="D6" s="226"/>
      <c r="E6" s="82"/>
      <c r="F6" s="226" t="s">
        <v>132</v>
      </c>
      <c r="G6" s="226"/>
      <c r="H6" s="226"/>
      <c r="I6" s="82"/>
      <c r="J6" s="226" t="s">
        <v>133</v>
      </c>
      <c r="K6" s="226"/>
      <c r="L6" s="226"/>
      <c r="M6" s="82"/>
      <c r="N6" s="226" t="s">
        <v>134</v>
      </c>
      <c r="O6" s="226"/>
      <c r="P6" s="226"/>
      <c r="Q6" s="82"/>
      <c r="R6" s="226" t="s">
        <v>136</v>
      </c>
      <c r="S6" s="226"/>
      <c r="T6" s="226"/>
      <c r="U6" s="82"/>
      <c r="V6" s="226" t="s">
        <v>137</v>
      </c>
      <c r="W6" s="226"/>
      <c r="X6" s="226"/>
      <c r="Y6" s="82"/>
      <c r="Z6" s="226" t="s">
        <v>138</v>
      </c>
      <c r="AA6" s="226"/>
      <c r="AB6" s="226"/>
    </row>
    <row r="7" spans="1:29" x14ac:dyDescent="0.25">
      <c r="A7" s="228"/>
      <c r="B7" s="83" t="s">
        <v>130</v>
      </c>
      <c r="C7" s="83" t="s">
        <v>184</v>
      </c>
      <c r="D7" s="83" t="s">
        <v>185</v>
      </c>
      <c r="E7" s="82"/>
      <c r="F7" s="83" t="s">
        <v>130</v>
      </c>
      <c r="G7" s="83" t="s">
        <v>184</v>
      </c>
      <c r="H7" s="83" t="s">
        <v>185</v>
      </c>
      <c r="I7" s="82"/>
      <c r="J7" s="83" t="s">
        <v>130</v>
      </c>
      <c r="K7" s="83" t="s">
        <v>184</v>
      </c>
      <c r="L7" s="83" t="s">
        <v>185</v>
      </c>
      <c r="M7" s="82"/>
      <c r="N7" s="83" t="s">
        <v>130</v>
      </c>
      <c r="O7" s="83" t="s">
        <v>184</v>
      </c>
      <c r="P7" s="83" t="s">
        <v>185</v>
      </c>
      <c r="Q7" s="82"/>
      <c r="R7" s="83" t="s">
        <v>130</v>
      </c>
      <c r="S7" s="83" t="s">
        <v>184</v>
      </c>
      <c r="T7" s="83" t="s">
        <v>185</v>
      </c>
      <c r="U7" s="82"/>
      <c r="V7" s="83" t="s">
        <v>130</v>
      </c>
      <c r="W7" s="83" t="s">
        <v>184</v>
      </c>
      <c r="X7" s="83" t="s">
        <v>185</v>
      </c>
      <c r="Y7" s="82"/>
      <c r="Z7" s="83" t="s">
        <v>130</v>
      </c>
      <c r="AA7" s="83" t="s">
        <v>184</v>
      </c>
      <c r="AB7" s="83" t="s">
        <v>185</v>
      </c>
      <c r="AC7" s="120"/>
    </row>
    <row r="8" spans="1:29" s="2" customFormat="1" x14ac:dyDescent="0.25">
      <c r="A8" s="25" t="s">
        <v>130</v>
      </c>
      <c r="B8" s="110">
        <f>SUM(B9:B32)</f>
        <v>148</v>
      </c>
      <c r="C8" s="110">
        <f t="shared" ref="C8:AB8" si="0">SUM(C9:C32)</f>
        <v>80</v>
      </c>
      <c r="D8" s="110">
        <f t="shared" si="0"/>
        <v>68</v>
      </c>
      <c r="E8" s="110"/>
      <c r="F8" s="110">
        <f t="shared" si="0"/>
        <v>44</v>
      </c>
      <c r="G8" s="110">
        <f t="shared" si="0"/>
        <v>25</v>
      </c>
      <c r="H8" s="110">
        <f t="shared" si="0"/>
        <v>19</v>
      </c>
      <c r="I8" s="110"/>
      <c r="J8" s="110">
        <f t="shared" si="0"/>
        <v>22</v>
      </c>
      <c r="K8" s="110">
        <f t="shared" si="0"/>
        <v>7</v>
      </c>
      <c r="L8" s="110">
        <f t="shared" si="0"/>
        <v>15</v>
      </c>
      <c r="M8" s="110"/>
      <c r="N8" s="110">
        <f t="shared" si="0"/>
        <v>25</v>
      </c>
      <c r="O8" s="110">
        <f t="shared" si="0"/>
        <v>15</v>
      </c>
      <c r="P8" s="110">
        <f t="shared" si="0"/>
        <v>10</v>
      </c>
      <c r="Q8" s="110"/>
      <c r="R8" s="110">
        <f t="shared" si="0"/>
        <v>19</v>
      </c>
      <c r="S8" s="110">
        <f t="shared" si="0"/>
        <v>11</v>
      </c>
      <c r="T8" s="110">
        <f t="shared" si="0"/>
        <v>8</v>
      </c>
      <c r="U8" s="110"/>
      <c r="V8" s="110">
        <f t="shared" si="0"/>
        <v>25</v>
      </c>
      <c r="W8" s="110">
        <f t="shared" si="0"/>
        <v>16</v>
      </c>
      <c r="X8" s="110">
        <f t="shared" si="0"/>
        <v>9</v>
      </c>
      <c r="Y8" s="110"/>
      <c r="Z8" s="110">
        <f t="shared" si="0"/>
        <v>13</v>
      </c>
      <c r="AA8" s="110">
        <f t="shared" si="0"/>
        <v>6</v>
      </c>
      <c r="AB8" s="110">
        <f t="shared" si="0"/>
        <v>7</v>
      </c>
      <c r="AC8" s="120"/>
    </row>
    <row r="9" spans="1:29" x14ac:dyDescent="0.25">
      <c r="A9" s="26" t="s">
        <v>197</v>
      </c>
      <c r="B9" s="143">
        <f>+F9+J9+N9+R9+V9+Z9</f>
        <v>27</v>
      </c>
      <c r="C9" s="143">
        <f>+G9+O9+S9+W9+AA9</f>
        <v>17</v>
      </c>
      <c r="D9" s="143">
        <f>+H9+L9+P9+X9</f>
        <v>10</v>
      </c>
      <c r="E9" s="143"/>
      <c r="F9" s="143">
        <v>4</v>
      </c>
      <c r="G9" s="143">
        <v>3</v>
      </c>
      <c r="H9" s="143">
        <v>1</v>
      </c>
      <c r="I9" s="143"/>
      <c r="J9" s="143">
        <v>5</v>
      </c>
      <c r="K9" s="143" t="s">
        <v>191</v>
      </c>
      <c r="L9" s="143">
        <v>5</v>
      </c>
      <c r="M9" s="143"/>
      <c r="N9" s="143">
        <v>6</v>
      </c>
      <c r="O9" s="143">
        <v>4</v>
      </c>
      <c r="P9" s="143">
        <v>2</v>
      </c>
      <c r="Q9" s="143"/>
      <c r="R9" s="143">
        <v>4</v>
      </c>
      <c r="S9" s="143">
        <v>4</v>
      </c>
      <c r="T9" s="143" t="s">
        <v>191</v>
      </c>
      <c r="U9" s="143"/>
      <c r="V9" s="143">
        <v>6</v>
      </c>
      <c r="W9" s="143">
        <v>4</v>
      </c>
      <c r="X9" s="143">
        <v>2</v>
      </c>
      <c r="Y9" s="143"/>
      <c r="Z9" s="143">
        <v>2</v>
      </c>
      <c r="AA9" s="143">
        <v>2</v>
      </c>
      <c r="AB9" s="143" t="s">
        <v>191</v>
      </c>
      <c r="AC9" s="120"/>
    </row>
    <row r="10" spans="1:29" x14ac:dyDescent="0.25">
      <c r="A10" s="26" t="s">
        <v>198</v>
      </c>
      <c r="B10" s="143">
        <f t="shared" ref="B10:B20" si="1">+F10+J10+N10+R10+V10+Z10</f>
        <v>28</v>
      </c>
      <c r="C10" s="143">
        <f t="shared" ref="C10:D10" si="2">+G10+K10+O10+S10+W10+AA10</f>
        <v>12</v>
      </c>
      <c r="D10" s="143">
        <f t="shared" si="2"/>
        <v>16</v>
      </c>
      <c r="E10" s="143"/>
      <c r="F10" s="143">
        <v>9</v>
      </c>
      <c r="G10" s="143">
        <v>5</v>
      </c>
      <c r="H10" s="143">
        <v>4</v>
      </c>
      <c r="I10" s="143"/>
      <c r="J10" s="143">
        <v>5</v>
      </c>
      <c r="K10" s="143">
        <v>1</v>
      </c>
      <c r="L10" s="143">
        <v>4</v>
      </c>
      <c r="M10" s="143"/>
      <c r="N10" s="143">
        <v>5</v>
      </c>
      <c r="O10" s="143">
        <v>2</v>
      </c>
      <c r="P10" s="143">
        <v>3</v>
      </c>
      <c r="Q10" s="143"/>
      <c r="R10" s="143">
        <v>2</v>
      </c>
      <c r="S10" s="143">
        <v>1</v>
      </c>
      <c r="T10" s="143">
        <v>1</v>
      </c>
      <c r="U10" s="143"/>
      <c r="V10" s="143">
        <v>4</v>
      </c>
      <c r="W10" s="143">
        <v>1</v>
      </c>
      <c r="X10" s="143">
        <v>3</v>
      </c>
      <c r="Y10" s="143"/>
      <c r="Z10" s="143">
        <v>3</v>
      </c>
      <c r="AA10" s="143">
        <v>2</v>
      </c>
      <c r="AB10" s="143">
        <v>1</v>
      </c>
    </row>
    <row r="11" spans="1:29" x14ac:dyDescent="0.25">
      <c r="A11" s="26" t="s">
        <v>199</v>
      </c>
      <c r="B11" s="143">
        <f>+F11+J11+N11+R11+V11</f>
        <v>20</v>
      </c>
      <c r="C11" s="143">
        <f>+G11+O11+S11+W11</f>
        <v>14</v>
      </c>
      <c r="D11" s="143">
        <f>+H11+L11+T11</f>
        <v>6</v>
      </c>
      <c r="E11" s="143"/>
      <c r="F11" s="143">
        <v>7</v>
      </c>
      <c r="G11" s="143">
        <v>4</v>
      </c>
      <c r="H11" s="143">
        <v>3</v>
      </c>
      <c r="I11" s="143"/>
      <c r="J11" s="143">
        <v>2</v>
      </c>
      <c r="K11" s="143" t="s">
        <v>191</v>
      </c>
      <c r="L11" s="143">
        <v>2</v>
      </c>
      <c r="M11" s="143"/>
      <c r="N11" s="143">
        <v>4</v>
      </c>
      <c r="O11" s="143">
        <v>4</v>
      </c>
      <c r="P11" s="143" t="s">
        <v>191</v>
      </c>
      <c r="Q11" s="143"/>
      <c r="R11" s="143">
        <v>4</v>
      </c>
      <c r="S11" s="143">
        <v>3</v>
      </c>
      <c r="T11" s="143">
        <v>1</v>
      </c>
      <c r="U11" s="143"/>
      <c r="V11" s="143">
        <v>3</v>
      </c>
      <c r="W11" s="143">
        <v>3</v>
      </c>
      <c r="X11" s="143" t="s">
        <v>191</v>
      </c>
      <c r="Y11" s="143"/>
      <c r="Z11" s="143" t="s">
        <v>191</v>
      </c>
      <c r="AA11" s="143" t="s">
        <v>191</v>
      </c>
      <c r="AB11" s="143" t="s">
        <v>191</v>
      </c>
    </row>
    <row r="12" spans="1:29" x14ac:dyDescent="0.25">
      <c r="A12" s="26" t="s">
        <v>200</v>
      </c>
      <c r="B12" s="143">
        <f t="shared" si="1"/>
        <v>22</v>
      </c>
      <c r="C12" s="143">
        <f>+G12+K12+O12+W12+AA12</f>
        <v>14</v>
      </c>
      <c r="D12" s="143">
        <f>+H12+P12+T12+X12</f>
        <v>8</v>
      </c>
      <c r="E12" s="143"/>
      <c r="F12" s="143">
        <v>10</v>
      </c>
      <c r="G12" s="143">
        <v>7</v>
      </c>
      <c r="H12" s="143">
        <v>3</v>
      </c>
      <c r="I12" s="143"/>
      <c r="J12" s="143">
        <v>2</v>
      </c>
      <c r="K12" s="143">
        <v>2</v>
      </c>
      <c r="L12" s="143" t="s">
        <v>191</v>
      </c>
      <c r="M12" s="143"/>
      <c r="N12" s="143">
        <v>3</v>
      </c>
      <c r="O12" s="143">
        <v>1</v>
      </c>
      <c r="P12" s="143">
        <v>2</v>
      </c>
      <c r="Q12" s="143"/>
      <c r="R12" s="143">
        <v>1</v>
      </c>
      <c r="S12" s="143" t="s">
        <v>191</v>
      </c>
      <c r="T12" s="143">
        <v>1</v>
      </c>
      <c r="U12" s="143"/>
      <c r="V12" s="143">
        <v>4</v>
      </c>
      <c r="W12" s="143">
        <v>2</v>
      </c>
      <c r="X12" s="143">
        <v>2</v>
      </c>
      <c r="Y12" s="143"/>
      <c r="Z12" s="143">
        <v>2</v>
      </c>
      <c r="AA12" s="143">
        <v>2</v>
      </c>
      <c r="AB12" s="143" t="s">
        <v>191</v>
      </c>
    </row>
    <row r="13" spans="1:29" x14ac:dyDescent="0.25">
      <c r="A13" s="26" t="s">
        <v>201</v>
      </c>
      <c r="B13" s="143">
        <f>+V13</f>
        <v>1</v>
      </c>
      <c r="C13" s="143">
        <f>+W13</f>
        <v>1</v>
      </c>
      <c r="D13" s="143" t="s">
        <v>191</v>
      </c>
      <c r="E13" s="143"/>
      <c r="F13" s="143" t="s">
        <v>191</v>
      </c>
      <c r="G13" s="143" t="s">
        <v>191</v>
      </c>
      <c r="H13" s="143" t="s">
        <v>191</v>
      </c>
      <c r="I13" s="143"/>
      <c r="J13" s="143" t="s">
        <v>191</v>
      </c>
      <c r="K13" s="143" t="s">
        <v>191</v>
      </c>
      <c r="L13" s="143" t="s">
        <v>191</v>
      </c>
      <c r="M13" s="143"/>
      <c r="N13" s="143" t="s">
        <v>191</v>
      </c>
      <c r="O13" s="143" t="s">
        <v>191</v>
      </c>
      <c r="P13" s="143" t="s">
        <v>191</v>
      </c>
      <c r="Q13" s="143"/>
      <c r="R13" s="143" t="s">
        <v>191</v>
      </c>
      <c r="S13" s="143" t="s">
        <v>191</v>
      </c>
      <c r="T13" s="143" t="s">
        <v>191</v>
      </c>
      <c r="U13" s="143"/>
      <c r="V13" s="143">
        <v>1</v>
      </c>
      <c r="W13" s="143">
        <v>1</v>
      </c>
      <c r="X13" s="143" t="s">
        <v>191</v>
      </c>
      <c r="Y13" s="143"/>
      <c r="Z13" s="143" t="s">
        <v>191</v>
      </c>
      <c r="AA13" s="143" t="s">
        <v>191</v>
      </c>
      <c r="AB13" s="143" t="s">
        <v>191</v>
      </c>
      <c r="AC13" s="121"/>
    </row>
    <row r="14" spans="1:29" x14ac:dyDescent="0.25">
      <c r="A14" s="26" t="s">
        <v>202</v>
      </c>
      <c r="B14" s="143" t="s">
        <v>191</v>
      </c>
      <c r="C14" s="143" t="s">
        <v>191</v>
      </c>
      <c r="D14" s="143" t="s">
        <v>191</v>
      </c>
      <c r="E14" s="143"/>
      <c r="F14" s="143" t="s">
        <v>191</v>
      </c>
      <c r="G14" s="143" t="s">
        <v>191</v>
      </c>
      <c r="H14" s="143" t="s">
        <v>191</v>
      </c>
      <c r="I14" s="143"/>
      <c r="J14" s="143" t="s">
        <v>191</v>
      </c>
      <c r="K14" s="143" t="s">
        <v>191</v>
      </c>
      <c r="L14" s="143" t="s">
        <v>191</v>
      </c>
      <c r="M14" s="143"/>
      <c r="N14" s="143" t="s">
        <v>191</v>
      </c>
      <c r="O14" s="143" t="s">
        <v>191</v>
      </c>
      <c r="P14" s="143" t="s">
        <v>191</v>
      </c>
      <c r="Q14" s="143"/>
      <c r="R14" s="143" t="s">
        <v>191</v>
      </c>
      <c r="S14" s="143" t="s">
        <v>191</v>
      </c>
      <c r="T14" s="143" t="s">
        <v>191</v>
      </c>
      <c r="U14" s="143"/>
      <c r="V14" s="143" t="s">
        <v>191</v>
      </c>
      <c r="W14" s="143" t="s">
        <v>191</v>
      </c>
      <c r="X14" s="143" t="s">
        <v>191</v>
      </c>
      <c r="Y14" s="143"/>
      <c r="Z14" s="143" t="s">
        <v>191</v>
      </c>
      <c r="AA14" s="143" t="s">
        <v>191</v>
      </c>
      <c r="AB14" s="143" t="s">
        <v>191</v>
      </c>
      <c r="AC14" s="120"/>
    </row>
    <row r="15" spans="1:29" x14ac:dyDescent="0.25">
      <c r="A15" s="26" t="s">
        <v>204</v>
      </c>
      <c r="B15" s="143">
        <f>+F15+J15+N15+V15+Z15</f>
        <v>7</v>
      </c>
      <c r="C15" s="143">
        <f>+G15+K15+O15+W15</f>
        <v>5</v>
      </c>
      <c r="D15" s="143">
        <f>+X15+AB15</f>
        <v>2</v>
      </c>
      <c r="E15" s="143"/>
      <c r="F15" s="143">
        <v>1</v>
      </c>
      <c r="G15" s="143">
        <v>1</v>
      </c>
      <c r="H15" s="143" t="s">
        <v>191</v>
      </c>
      <c r="I15" s="143"/>
      <c r="J15" s="143">
        <v>1</v>
      </c>
      <c r="K15" s="143">
        <v>1</v>
      </c>
      <c r="L15" s="143" t="s">
        <v>191</v>
      </c>
      <c r="M15" s="143"/>
      <c r="N15" s="143">
        <v>2</v>
      </c>
      <c r="O15" s="143">
        <v>2</v>
      </c>
      <c r="P15" s="143" t="s">
        <v>191</v>
      </c>
      <c r="Q15" s="143"/>
      <c r="R15" s="143" t="s">
        <v>191</v>
      </c>
      <c r="S15" s="143" t="s">
        <v>191</v>
      </c>
      <c r="T15" s="143" t="s">
        <v>191</v>
      </c>
      <c r="U15" s="143"/>
      <c r="V15" s="143">
        <v>2</v>
      </c>
      <c r="W15" s="143">
        <v>1</v>
      </c>
      <c r="X15" s="143">
        <v>1</v>
      </c>
      <c r="Y15" s="143"/>
      <c r="Z15" s="143">
        <v>1</v>
      </c>
      <c r="AA15" s="143" t="s">
        <v>191</v>
      </c>
      <c r="AB15" s="143">
        <v>1</v>
      </c>
      <c r="AC15" s="121"/>
    </row>
    <row r="16" spans="1:29" x14ac:dyDescent="0.25">
      <c r="A16" s="26" t="s">
        <v>205</v>
      </c>
      <c r="B16" s="143">
        <f>+N16+V16</f>
        <v>2</v>
      </c>
      <c r="C16" s="143">
        <f>+O16+W16</f>
        <v>2</v>
      </c>
      <c r="D16" s="143" t="s">
        <v>191</v>
      </c>
      <c r="E16" s="143"/>
      <c r="F16" s="143" t="s">
        <v>191</v>
      </c>
      <c r="G16" s="143" t="s">
        <v>191</v>
      </c>
      <c r="H16" s="143" t="s">
        <v>191</v>
      </c>
      <c r="I16" s="143"/>
      <c r="J16" s="143" t="s">
        <v>191</v>
      </c>
      <c r="K16" s="143" t="s">
        <v>191</v>
      </c>
      <c r="L16" s="143" t="s">
        <v>191</v>
      </c>
      <c r="M16" s="143"/>
      <c r="N16" s="143">
        <v>1</v>
      </c>
      <c r="O16" s="143">
        <v>1</v>
      </c>
      <c r="P16" s="143" t="s">
        <v>191</v>
      </c>
      <c r="Q16" s="143"/>
      <c r="R16" s="143" t="s">
        <v>191</v>
      </c>
      <c r="S16" s="143" t="s">
        <v>191</v>
      </c>
      <c r="T16" s="143" t="s">
        <v>191</v>
      </c>
      <c r="U16" s="143"/>
      <c r="V16" s="143">
        <v>1</v>
      </c>
      <c r="W16" s="143">
        <v>1</v>
      </c>
      <c r="X16" s="143" t="s">
        <v>191</v>
      </c>
      <c r="Y16" s="143"/>
      <c r="Z16" s="143" t="s">
        <v>191</v>
      </c>
      <c r="AA16" s="143" t="s">
        <v>191</v>
      </c>
      <c r="AB16" s="143" t="s">
        <v>191</v>
      </c>
      <c r="AC16" s="121"/>
    </row>
    <row r="17" spans="1:29" x14ac:dyDescent="0.25">
      <c r="A17" s="26" t="s">
        <v>206</v>
      </c>
      <c r="B17" s="143">
        <f>+F17+V17</f>
        <v>2</v>
      </c>
      <c r="C17" s="143" t="s">
        <v>191</v>
      </c>
      <c r="D17" s="143">
        <f>+H17+X17</f>
        <v>2</v>
      </c>
      <c r="E17" s="143"/>
      <c r="F17" s="143">
        <v>1</v>
      </c>
      <c r="G17" s="143" t="s">
        <v>191</v>
      </c>
      <c r="H17" s="143">
        <v>1</v>
      </c>
      <c r="I17" s="143"/>
      <c r="J17" s="143" t="s">
        <v>191</v>
      </c>
      <c r="K17" s="143" t="s">
        <v>191</v>
      </c>
      <c r="L17" s="143" t="s">
        <v>191</v>
      </c>
      <c r="M17" s="143"/>
      <c r="N17" s="143" t="s">
        <v>191</v>
      </c>
      <c r="O17" s="143" t="s">
        <v>191</v>
      </c>
      <c r="P17" s="143" t="s">
        <v>191</v>
      </c>
      <c r="Q17" s="143"/>
      <c r="R17" s="143" t="s">
        <v>191</v>
      </c>
      <c r="S17" s="143" t="s">
        <v>191</v>
      </c>
      <c r="T17" s="143" t="s">
        <v>191</v>
      </c>
      <c r="U17" s="143"/>
      <c r="V17" s="143">
        <v>1</v>
      </c>
      <c r="W17" s="143" t="s">
        <v>191</v>
      </c>
      <c r="X17" s="143">
        <v>1</v>
      </c>
      <c r="Y17" s="143"/>
      <c r="Z17" s="143" t="s">
        <v>191</v>
      </c>
      <c r="AA17" s="143" t="s">
        <v>191</v>
      </c>
      <c r="AB17" s="143" t="s">
        <v>191</v>
      </c>
      <c r="AC17" s="121"/>
    </row>
    <row r="18" spans="1:29" x14ac:dyDescent="0.25">
      <c r="A18" s="108" t="s">
        <v>208</v>
      </c>
      <c r="B18" s="143">
        <f t="shared" si="1"/>
        <v>14</v>
      </c>
      <c r="C18" s="143">
        <f>+G18+K18+O18+S18+W18</f>
        <v>9</v>
      </c>
      <c r="D18" s="143">
        <f>+H18+L18+T18+AB18</f>
        <v>5</v>
      </c>
      <c r="E18" s="143"/>
      <c r="F18" s="143">
        <v>5</v>
      </c>
      <c r="G18" s="143">
        <v>3</v>
      </c>
      <c r="H18" s="143">
        <v>2</v>
      </c>
      <c r="I18" s="143"/>
      <c r="J18" s="143">
        <v>3</v>
      </c>
      <c r="K18" s="143">
        <v>2</v>
      </c>
      <c r="L18" s="143">
        <v>1</v>
      </c>
      <c r="M18" s="143"/>
      <c r="N18" s="143">
        <v>1</v>
      </c>
      <c r="O18" s="143">
        <v>1</v>
      </c>
      <c r="P18" s="143" t="s">
        <v>191</v>
      </c>
      <c r="Q18" s="143"/>
      <c r="R18" s="143">
        <v>2</v>
      </c>
      <c r="S18" s="143">
        <v>1</v>
      </c>
      <c r="T18" s="143">
        <v>1</v>
      </c>
      <c r="U18" s="143"/>
      <c r="V18" s="143">
        <v>2</v>
      </c>
      <c r="W18" s="143">
        <v>2</v>
      </c>
      <c r="X18" s="143" t="s">
        <v>191</v>
      </c>
      <c r="Y18" s="143"/>
      <c r="Z18" s="143">
        <v>1</v>
      </c>
      <c r="AA18" s="143" t="s">
        <v>191</v>
      </c>
      <c r="AB18" s="143">
        <v>1</v>
      </c>
      <c r="AC18" s="121"/>
    </row>
    <row r="19" spans="1:29" x14ac:dyDescent="0.25">
      <c r="A19" s="26" t="s">
        <v>209</v>
      </c>
      <c r="B19" s="143" t="s">
        <v>191</v>
      </c>
      <c r="C19" s="143" t="s">
        <v>191</v>
      </c>
      <c r="D19" s="143" t="s">
        <v>191</v>
      </c>
      <c r="E19" s="143"/>
      <c r="F19" s="143" t="s">
        <v>191</v>
      </c>
      <c r="G19" s="143" t="s">
        <v>191</v>
      </c>
      <c r="H19" s="143" t="s">
        <v>191</v>
      </c>
      <c r="I19" s="143"/>
      <c r="J19" s="143" t="s">
        <v>191</v>
      </c>
      <c r="K19" s="143" t="s">
        <v>191</v>
      </c>
      <c r="L19" s="143" t="s">
        <v>191</v>
      </c>
      <c r="M19" s="143"/>
      <c r="N19" s="143" t="s">
        <v>191</v>
      </c>
      <c r="O19" s="143" t="s">
        <v>191</v>
      </c>
      <c r="P19" s="143" t="s">
        <v>191</v>
      </c>
      <c r="Q19" s="143"/>
      <c r="R19" s="143" t="s">
        <v>191</v>
      </c>
      <c r="S19" s="143" t="s">
        <v>191</v>
      </c>
      <c r="T19" s="143" t="s">
        <v>191</v>
      </c>
      <c r="U19" s="143"/>
      <c r="V19" s="143" t="s">
        <v>191</v>
      </c>
      <c r="W19" s="143" t="s">
        <v>191</v>
      </c>
      <c r="X19" s="143" t="s">
        <v>191</v>
      </c>
      <c r="Y19" s="143"/>
      <c r="Z19" s="143" t="s">
        <v>191</v>
      </c>
      <c r="AA19" s="143" t="s">
        <v>191</v>
      </c>
      <c r="AB19" s="143" t="s">
        <v>191</v>
      </c>
      <c r="AC19" s="121"/>
    </row>
    <row r="20" spans="1:29" x14ac:dyDescent="0.25">
      <c r="A20" s="26" t="s">
        <v>210</v>
      </c>
      <c r="B20" s="143">
        <f t="shared" si="1"/>
        <v>13</v>
      </c>
      <c r="C20" s="143">
        <f>+K20+S20+W20</f>
        <v>3</v>
      </c>
      <c r="D20" s="143">
        <f>+H20+P20+AB20</f>
        <v>10</v>
      </c>
      <c r="E20" s="143"/>
      <c r="F20" s="143">
        <v>5</v>
      </c>
      <c r="G20" s="143" t="s">
        <v>191</v>
      </c>
      <c r="H20" s="143">
        <v>5</v>
      </c>
      <c r="I20" s="143"/>
      <c r="J20" s="143">
        <v>1</v>
      </c>
      <c r="K20" s="143">
        <v>1</v>
      </c>
      <c r="L20" s="143" t="s">
        <v>191</v>
      </c>
      <c r="M20" s="143"/>
      <c r="N20" s="143">
        <v>2</v>
      </c>
      <c r="O20" s="143" t="s">
        <v>191</v>
      </c>
      <c r="P20" s="143">
        <v>2</v>
      </c>
      <c r="Q20" s="143"/>
      <c r="R20" s="143">
        <v>1</v>
      </c>
      <c r="S20" s="143">
        <v>1</v>
      </c>
      <c r="T20" s="143" t="s">
        <v>191</v>
      </c>
      <c r="U20" s="143"/>
      <c r="V20" s="143">
        <v>1</v>
      </c>
      <c r="W20" s="143">
        <v>1</v>
      </c>
      <c r="X20" s="143" t="s">
        <v>191</v>
      </c>
      <c r="Y20" s="143"/>
      <c r="Z20" s="143">
        <v>3</v>
      </c>
      <c r="AA20" s="143" t="s">
        <v>191</v>
      </c>
      <c r="AB20" s="143">
        <v>3</v>
      </c>
      <c r="AC20" s="121"/>
    </row>
    <row r="21" spans="1:29" x14ac:dyDescent="0.25">
      <c r="A21" s="26" t="s">
        <v>211</v>
      </c>
      <c r="B21" s="143">
        <f>+F21</f>
        <v>1</v>
      </c>
      <c r="C21" s="143">
        <f>+G21</f>
        <v>1</v>
      </c>
      <c r="D21" s="143" t="s">
        <v>191</v>
      </c>
      <c r="E21" s="143"/>
      <c r="F21" s="143">
        <v>1</v>
      </c>
      <c r="G21" s="143">
        <v>1</v>
      </c>
      <c r="H21" s="143" t="s">
        <v>191</v>
      </c>
      <c r="I21" s="143"/>
      <c r="J21" s="143" t="s">
        <v>191</v>
      </c>
      <c r="K21" s="143" t="s">
        <v>191</v>
      </c>
      <c r="L21" s="143" t="s">
        <v>191</v>
      </c>
      <c r="M21" s="143"/>
      <c r="N21" s="143" t="s">
        <v>191</v>
      </c>
      <c r="O21" s="143" t="s">
        <v>191</v>
      </c>
      <c r="P21" s="143" t="s">
        <v>191</v>
      </c>
      <c r="Q21" s="143"/>
      <c r="R21" s="143" t="s">
        <v>191</v>
      </c>
      <c r="S21" s="143" t="s">
        <v>191</v>
      </c>
      <c r="T21" s="143" t="s">
        <v>191</v>
      </c>
      <c r="U21" s="143"/>
      <c r="V21" s="143" t="s">
        <v>191</v>
      </c>
      <c r="W21" s="143" t="s">
        <v>191</v>
      </c>
      <c r="X21" s="143" t="s">
        <v>191</v>
      </c>
      <c r="Y21" s="143"/>
      <c r="Z21" s="143" t="s">
        <v>191</v>
      </c>
      <c r="AA21" s="143" t="s">
        <v>191</v>
      </c>
      <c r="AB21" s="143" t="s">
        <v>191</v>
      </c>
      <c r="AC21" s="121"/>
    </row>
    <row r="22" spans="1:29" x14ac:dyDescent="0.25">
      <c r="A22" s="26" t="s">
        <v>212</v>
      </c>
      <c r="B22" s="143">
        <f>+J22+R22+Z22</f>
        <v>5</v>
      </c>
      <c r="C22" s="143" t="s">
        <v>191</v>
      </c>
      <c r="D22" s="143">
        <f>+L22+T22+AB22</f>
        <v>5</v>
      </c>
      <c r="E22" s="143"/>
      <c r="F22" s="143" t="s">
        <v>191</v>
      </c>
      <c r="G22" s="143" t="s">
        <v>191</v>
      </c>
      <c r="H22" s="143" t="s">
        <v>191</v>
      </c>
      <c r="I22" s="143"/>
      <c r="J22" s="143">
        <v>1</v>
      </c>
      <c r="K22" s="143" t="s">
        <v>191</v>
      </c>
      <c r="L22" s="143">
        <v>1</v>
      </c>
      <c r="M22" s="143"/>
      <c r="N22" s="143" t="s">
        <v>191</v>
      </c>
      <c r="O22" s="143" t="s">
        <v>191</v>
      </c>
      <c r="P22" s="143" t="s">
        <v>191</v>
      </c>
      <c r="Q22" s="143"/>
      <c r="R22" s="143">
        <v>3</v>
      </c>
      <c r="S22" s="143" t="s">
        <v>191</v>
      </c>
      <c r="T22" s="143">
        <v>3</v>
      </c>
      <c r="U22" s="143"/>
      <c r="V22" s="143" t="s">
        <v>191</v>
      </c>
      <c r="W22" s="143" t="s">
        <v>191</v>
      </c>
      <c r="X22" s="143" t="s">
        <v>191</v>
      </c>
      <c r="Y22" s="143"/>
      <c r="Z22" s="143">
        <v>1</v>
      </c>
      <c r="AA22" s="143" t="s">
        <v>191</v>
      </c>
      <c r="AB22" s="143">
        <v>1</v>
      </c>
      <c r="AC22" s="121"/>
    </row>
    <row r="23" spans="1:29" x14ac:dyDescent="0.25">
      <c r="A23" s="26" t="s">
        <v>213</v>
      </c>
      <c r="B23" s="143" t="s">
        <v>191</v>
      </c>
      <c r="C23" s="143" t="s">
        <v>191</v>
      </c>
      <c r="D23" s="143" t="s">
        <v>191</v>
      </c>
      <c r="E23" s="143"/>
      <c r="F23" s="143" t="s">
        <v>191</v>
      </c>
      <c r="G23" s="143" t="s">
        <v>191</v>
      </c>
      <c r="H23" s="143" t="s">
        <v>191</v>
      </c>
      <c r="I23" s="143"/>
      <c r="J23" s="143" t="s">
        <v>191</v>
      </c>
      <c r="K23" s="143" t="s">
        <v>191</v>
      </c>
      <c r="L23" s="143" t="s">
        <v>191</v>
      </c>
      <c r="M23" s="143"/>
      <c r="N23" s="143" t="s">
        <v>191</v>
      </c>
      <c r="O23" s="143" t="s">
        <v>191</v>
      </c>
      <c r="P23" s="143" t="s">
        <v>191</v>
      </c>
      <c r="Q23" s="143"/>
      <c r="R23" s="143" t="s">
        <v>191</v>
      </c>
      <c r="S23" s="143" t="s">
        <v>191</v>
      </c>
      <c r="T23" s="143" t="s">
        <v>191</v>
      </c>
      <c r="U23" s="143"/>
      <c r="V23" s="143" t="s">
        <v>191</v>
      </c>
      <c r="W23" s="143" t="s">
        <v>191</v>
      </c>
      <c r="X23" s="143" t="s">
        <v>191</v>
      </c>
      <c r="Y23" s="143"/>
      <c r="Z23" s="143" t="s">
        <v>191</v>
      </c>
      <c r="AA23" s="143" t="s">
        <v>191</v>
      </c>
      <c r="AB23" s="143" t="s">
        <v>191</v>
      </c>
      <c r="AC23" s="120"/>
    </row>
    <row r="24" spans="1:29" x14ac:dyDescent="0.25">
      <c r="A24" s="26" t="s">
        <v>214</v>
      </c>
      <c r="B24" s="143">
        <f>+J24</f>
        <v>1</v>
      </c>
      <c r="C24" s="143" t="s">
        <v>191</v>
      </c>
      <c r="D24" s="143">
        <f>+L24</f>
        <v>1</v>
      </c>
      <c r="E24" s="143"/>
      <c r="F24" s="143" t="s">
        <v>191</v>
      </c>
      <c r="G24" s="143" t="s">
        <v>191</v>
      </c>
      <c r="H24" s="143" t="s">
        <v>191</v>
      </c>
      <c r="I24" s="143"/>
      <c r="J24" s="143">
        <v>1</v>
      </c>
      <c r="K24" s="143" t="s">
        <v>191</v>
      </c>
      <c r="L24" s="143">
        <v>1</v>
      </c>
      <c r="M24" s="143"/>
      <c r="N24" s="143" t="s">
        <v>191</v>
      </c>
      <c r="O24" s="143" t="s">
        <v>191</v>
      </c>
      <c r="P24" s="143" t="s">
        <v>191</v>
      </c>
      <c r="Q24" s="143"/>
      <c r="R24" s="143" t="s">
        <v>191</v>
      </c>
      <c r="S24" s="143" t="s">
        <v>191</v>
      </c>
      <c r="T24" s="143" t="s">
        <v>191</v>
      </c>
      <c r="U24" s="143"/>
      <c r="V24" s="143" t="s">
        <v>191</v>
      </c>
      <c r="W24" s="143" t="s">
        <v>191</v>
      </c>
      <c r="X24" s="143" t="s">
        <v>191</v>
      </c>
      <c r="Y24" s="143"/>
      <c r="Z24" s="143" t="s">
        <v>191</v>
      </c>
      <c r="AA24" s="143" t="s">
        <v>191</v>
      </c>
      <c r="AB24" s="143" t="s">
        <v>191</v>
      </c>
      <c r="AC24" s="121"/>
    </row>
    <row r="25" spans="1:29" x14ac:dyDescent="0.25">
      <c r="A25" s="26" t="s">
        <v>215</v>
      </c>
      <c r="B25" s="143" t="s">
        <v>191</v>
      </c>
      <c r="C25" s="143" t="s">
        <v>191</v>
      </c>
      <c r="D25" s="143" t="s">
        <v>191</v>
      </c>
      <c r="E25" s="143"/>
      <c r="F25" s="143" t="s">
        <v>191</v>
      </c>
      <c r="G25" s="143" t="s">
        <v>191</v>
      </c>
      <c r="H25" s="143" t="s">
        <v>191</v>
      </c>
      <c r="I25" s="143"/>
      <c r="J25" s="143" t="s">
        <v>191</v>
      </c>
      <c r="K25" s="143" t="s">
        <v>191</v>
      </c>
      <c r="L25" s="143" t="s">
        <v>191</v>
      </c>
      <c r="M25" s="143"/>
      <c r="N25" s="143" t="s">
        <v>191</v>
      </c>
      <c r="O25" s="143" t="s">
        <v>191</v>
      </c>
      <c r="P25" s="143" t="s">
        <v>191</v>
      </c>
      <c r="Q25" s="143"/>
      <c r="R25" s="143" t="s">
        <v>191</v>
      </c>
      <c r="S25" s="143" t="s">
        <v>191</v>
      </c>
      <c r="T25" s="143" t="s">
        <v>191</v>
      </c>
      <c r="U25" s="143"/>
      <c r="V25" s="143" t="s">
        <v>191</v>
      </c>
      <c r="W25" s="143" t="s">
        <v>191</v>
      </c>
      <c r="X25" s="143" t="s">
        <v>191</v>
      </c>
      <c r="Y25" s="143"/>
      <c r="Z25" s="143" t="s">
        <v>191</v>
      </c>
      <c r="AA25" s="143" t="s">
        <v>191</v>
      </c>
      <c r="AB25" s="143" t="s">
        <v>191</v>
      </c>
      <c r="AC25" s="121"/>
    </row>
    <row r="26" spans="1:29" x14ac:dyDescent="0.25">
      <c r="A26" s="26" t="s">
        <v>216</v>
      </c>
      <c r="B26" s="143">
        <f>+J26+R26</f>
        <v>2</v>
      </c>
      <c r="C26" s="143" t="s">
        <v>191</v>
      </c>
      <c r="D26" s="143">
        <f>+L26+T26</f>
        <v>2</v>
      </c>
      <c r="E26" s="143"/>
      <c r="F26" s="143" t="s">
        <v>191</v>
      </c>
      <c r="G26" s="143" t="s">
        <v>191</v>
      </c>
      <c r="H26" s="143" t="s">
        <v>191</v>
      </c>
      <c r="I26" s="143"/>
      <c r="J26" s="143">
        <v>1</v>
      </c>
      <c r="K26" s="143" t="s">
        <v>191</v>
      </c>
      <c r="L26" s="143">
        <v>1</v>
      </c>
      <c r="M26" s="143"/>
      <c r="N26" s="143" t="s">
        <v>191</v>
      </c>
      <c r="O26" s="143" t="s">
        <v>191</v>
      </c>
      <c r="P26" s="143" t="s">
        <v>191</v>
      </c>
      <c r="Q26" s="143"/>
      <c r="R26" s="143">
        <v>1</v>
      </c>
      <c r="S26" s="143" t="s">
        <v>191</v>
      </c>
      <c r="T26" s="143">
        <v>1</v>
      </c>
      <c r="U26" s="143"/>
      <c r="V26" s="143" t="s">
        <v>191</v>
      </c>
      <c r="W26" s="143" t="s">
        <v>191</v>
      </c>
      <c r="X26" s="143" t="s">
        <v>191</v>
      </c>
      <c r="Y26" s="143"/>
      <c r="Z26" s="143" t="s">
        <v>191</v>
      </c>
      <c r="AA26" s="143" t="s">
        <v>191</v>
      </c>
      <c r="AB26" s="143" t="s">
        <v>191</v>
      </c>
      <c r="AC26" s="121"/>
    </row>
    <row r="27" spans="1:29" x14ac:dyDescent="0.25">
      <c r="A27" s="26" t="s">
        <v>217</v>
      </c>
      <c r="B27" s="143" t="s">
        <v>191</v>
      </c>
      <c r="C27" s="143" t="s">
        <v>191</v>
      </c>
      <c r="D27" s="143" t="s">
        <v>191</v>
      </c>
      <c r="E27" s="143"/>
      <c r="F27" s="143" t="s">
        <v>191</v>
      </c>
      <c r="G27" s="143" t="s">
        <v>191</v>
      </c>
      <c r="H27" s="143" t="s">
        <v>191</v>
      </c>
      <c r="I27" s="143"/>
      <c r="J27" s="143" t="s">
        <v>191</v>
      </c>
      <c r="K27" s="143" t="s">
        <v>191</v>
      </c>
      <c r="L27" s="143" t="s">
        <v>191</v>
      </c>
      <c r="M27" s="143"/>
      <c r="N27" s="143" t="s">
        <v>191</v>
      </c>
      <c r="O27" s="143" t="s">
        <v>191</v>
      </c>
      <c r="P27" s="143" t="s">
        <v>191</v>
      </c>
      <c r="Q27" s="143"/>
      <c r="R27" s="143" t="s">
        <v>191</v>
      </c>
      <c r="S27" s="143" t="s">
        <v>191</v>
      </c>
      <c r="T27" s="143" t="s">
        <v>191</v>
      </c>
      <c r="U27" s="143"/>
      <c r="V27" s="143" t="s">
        <v>191</v>
      </c>
      <c r="W27" s="143" t="s">
        <v>191</v>
      </c>
      <c r="X27" s="143" t="s">
        <v>191</v>
      </c>
      <c r="Y27" s="143"/>
      <c r="Z27" s="143" t="s">
        <v>191</v>
      </c>
      <c r="AA27" s="143" t="s">
        <v>191</v>
      </c>
      <c r="AB27" s="143" t="s">
        <v>191</v>
      </c>
      <c r="AC27" s="121"/>
    </row>
    <row r="28" spans="1:29" x14ac:dyDescent="0.25">
      <c r="A28" s="26" t="s">
        <v>218</v>
      </c>
      <c r="B28" s="143" t="s">
        <v>191</v>
      </c>
      <c r="C28" s="143" t="s">
        <v>191</v>
      </c>
      <c r="D28" s="143" t="s">
        <v>191</v>
      </c>
      <c r="E28" s="143"/>
      <c r="F28" s="143" t="s">
        <v>191</v>
      </c>
      <c r="G28" s="143" t="s">
        <v>191</v>
      </c>
      <c r="H28" s="143" t="s">
        <v>191</v>
      </c>
      <c r="I28" s="143"/>
      <c r="J28" s="143" t="s">
        <v>191</v>
      </c>
      <c r="K28" s="143" t="s">
        <v>191</v>
      </c>
      <c r="L28" s="143" t="s">
        <v>191</v>
      </c>
      <c r="M28" s="143"/>
      <c r="N28" s="143" t="s">
        <v>191</v>
      </c>
      <c r="O28" s="143" t="s">
        <v>191</v>
      </c>
      <c r="P28" s="143" t="s">
        <v>191</v>
      </c>
      <c r="Q28" s="143"/>
      <c r="R28" s="143" t="s">
        <v>191</v>
      </c>
      <c r="S28" s="143" t="s">
        <v>191</v>
      </c>
      <c r="T28" s="143" t="s">
        <v>191</v>
      </c>
      <c r="U28" s="143"/>
      <c r="V28" s="143" t="s">
        <v>191</v>
      </c>
      <c r="W28" s="143" t="s">
        <v>191</v>
      </c>
      <c r="X28" s="143" t="s">
        <v>191</v>
      </c>
      <c r="Y28" s="143"/>
      <c r="Z28" s="143" t="s">
        <v>191</v>
      </c>
      <c r="AA28" s="143" t="s">
        <v>191</v>
      </c>
      <c r="AB28" s="143" t="s">
        <v>191</v>
      </c>
      <c r="AC28" s="121"/>
    </row>
    <row r="29" spans="1:29" x14ac:dyDescent="0.25">
      <c r="A29" s="26" t="s">
        <v>219</v>
      </c>
      <c r="B29" s="143" t="s">
        <v>191</v>
      </c>
      <c r="C29" s="143" t="s">
        <v>191</v>
      </c>
      <c r="D29" s="143" t="s">
        <v>191</v>
      </c>
      <c r="E29" s="143"/>
      <c r="F29" s="143" t="s">
        <v>191</v>
      </c>
      <c r="G29" s="143" t="s">
        <v>191</v>
      </c>
      <c r="H29" s="143" t="s">
        <v>191</v>
      </c>
      <c r="I29" s="143"/>
      <c r="J29" s="143" t="s">
        <v>191</v>
      </c>
      <c r="K29" s="143" t="s">
        <v>191</v>
      </c>
      <c r="L29" s="143" t="s">
        <v>191</v>
      </c>
      <c r="M29" s="143"/>
      <c r="N29" s="143" t="s">
        <v>191</v>
      </c>
      <c r="O29" s="143" t="s">
        <v>191</v>
      </c>
      <c r="P29" s="143" t="s">
        <v>191</v>
      </c>
      <c r="Q29" s="143"/>
      <c r="R29" s="143" t="s">
        <v>191</v>
      </c>
      <c r="S29" s="143" t="s">
        <v>191</v>
      </c>
      <c r="T29" s="143" t="s">
        <v>191</v>
      </c>
      <c r="U29" s="143"/>
      <c r="V29" s="143" t="s">
        <v>191</v>
      </c>
      <c r="W29" s="143" t="s">
        <v>191</v>
      </c>
      <c r="X29" s="143" t="s">
        <v>191</v>
      </c>
      <c r="Y29" s="143"/>
      <c r="Z29" s="143" t="s">
        <v>191</v>
      </c>
      <c r="AA29" s="143" t="s">
        <v>191</v>
      </c>
      <c r="AB29" s="143" t="s">
        <v>191</v>
      </c>
      <c r="AC29" s="121"/>
    </row>
    <row r="30" spans="1:29" x14ac:dyDescent="0.25">
      <c r="A30" s="26" t="s">
        <v>220</v>
      </c>
      <c r="B30" s="143">
        <f>+N30</f>
        <v>1</v>
      </c>
      <c r="C30" s="143" t="s">
        <v>191</v>
      </c>
      <c r="D30" s="143">
        <f>+P30</f>
        <v>1</v>
      </c>
      <c r="E30" s="143"/>
      <c r="F30" s="143" t="s">
        <v>191</v>
      </c>
      <c r="G30" s="143" t="s">
        <v>191</v>
      </c>
      <c r="H30" s="143" t="s">
        <v>191</v>
      </c>
      <c r="I30" s="143"/>
      <c r="J30" s="143" t="s">
        <v>191</v>
      </c>
      <c r="K30" s="143" t="s">
        <v>191</v>
      </c>
      <c r="L30" s="143" t="s">
        <v>191</v>
      </c>
      <c r="M30" s="143"/>
      <c r="N30" s="143">
        <v>1</v>
      </c>
      <c r="O30" s="143" t="s">
        <v>191</v>
      </c>
      <c r="P30" s="143">
        <v>1</v>
      </c>
      <c r="Q30" s="143"/>
      <c r="R30" s="143" t="s">
        <v>191</v>
      </c>
      <c r="S30" s="143" t="s">
        <v>191</v>
      </c>
      <c r="T30" s="143" t="s">
        <v>191</v>
      </c>
      <c r="U30" s="143"/>
      <c r="V30" s="143" t="s">
        <v>191</v>
      </c>
      <c r="W30" s="143" t="s">
        <v>191</v>
      </c>
      <c r="X30" s="143" t="s">
        <v>191</v>
      </c>
      <c r="Y30" s="143"/>
      <c r="Z30" s="143" t="s">
        <v>191</v>
      </c>
      <c r="AA30" s="143" t="s">
        <v>191</v>
      </c>
      <c r="AB30" s="143" t="s">
        <v>191</v>
      </c>
      <c r="AC30" s="121"/>
    </row>
    <row r="31" spans="1:29" x14ac:dyDescent="0.25">
      <c r="A31" s="26" t="s">
        <v>221</v>
      </c>
      <c r="B31" s="143" t="s">
        <v>191</v>
      </c>
      <c r="C31" s="143" t="s">
        <v>191</v>
      </c>
      <c r="D31" s="143" t="s">
        <v>191</v>
      </c>
      <c r="E31" s="143"/>
      <c r="F31" s="143" t="s">
        <v>191</v>
      </c>
      <c r="G31" s="143" t="s">
        <v>191</v>
      </c>
      <c r="H31" s="143" t="s">
        <v>191</v>
      </c>
      <c r="I31" s="143"/>
      <c r="J31" s="143" t="s">
        <v>191</v>
      </c>
      <c r="K31" s="143" t="s">
        <v>191</v>
      </c>
      <c r="L31" s="143" t="s">
        <v>191</v>
      </c>
      <c r="M31" s="143"/>
      <c r="N31" s="143" t="s">
        <v>191</v>
      </c>
      <c r="O31" s="143" t="s">
        <v>191</v>
      </c>
      <c r="P31" s="143" t="s">
        <v>191</v>
      </c>
      <c r="Q31" s="143"/>
      <c r="R31" s="143" t="s">
        <v>191</v>
      </c>
      <c r="S31" s="143" t="s">
        <v>191</v>
      </c>
      <c r="T31" s="143" t="s">
        <v>191</v>
      </c>
      <c r="U31" s="143"/>
      <c r="V31" s="143" t="s">
        <v>191</v>
      </c>
      <c r="W31" s="143" t="s">
        <v>191</v>
      </c>
      <c r="X31" s="143" t="s">
        <v>191</v>
      </c>
      <c r="Y31" s="143"/>
      <c r="Z31" s="143" t="s">
        <v>191</v>
      </c>
      <c r="AA31" s="143" t="s">
        <v>191</v>
      </c>
      <c r="AB31" s="143" t="s">
        <v>191</v>
      </c>
      <c r="AC31" s="121"/>
    </row>
    <row r="32" spans="1:29" ht="15.75" thickBot="1" x14ac:dyDescent="0.3">
      <c r="A32" s="27" t="s">
        <v>222</v>
      </c>
      <c r="B32" s="144">
        <f>+F32+R32</f>
        <v>2</v>
      </c>
      <c r="C32" s="144">
        <f>+G32+S32</f>
        <v>2</v>
      </c>
      <c r="D32" s="144" t="s">
        <v>191</v>
      </c>
      <c r="E32" s="144"/>
      <c r="F32" s="144">
        <v>1</v>
      </c>
      <c r="G32" s="144">
        <v>1</v>
      </c>
      <c r="H32" s="144" t="s">
        <v>191</v>
      </c>
      <c r="I32" s="144"/>
      <c r="J32" s="144" t="s">
        <v>191</v>
      </c>
      <c r="K32" s="144" t="s">
        <v>191</v>
      </c>
      <c r="L32" s="144" t="s">
        <v>191</v>
      </c>
      <c r="M32" s="144"/>
      <c r="N32" s="144" t="s">
        <v>191</v>
      </c>
      <c r="O32" s="144" t="s">
        <v>191</v>
      </c>
      <c r="P32" s="144" t="s">
        <v>191</v>
      </c>
      <c r="Q32" s="144"/>
      <c r="R32" s="144">
        <v>1</v>
      </c>
      <c r="S32" s="144">
        <v>1</v>
      </c>
      <c r="T32" s="144" t="s">
        <v>191</v>
      </c>
      <c r="U32" s="144"/>
      <c r="V32" s="144" t="s">
        <v>191</v>
      </c>
      <c r="W32" s="144" t="s">
        <v>191</v>
      </c>
      <c r="X32" s="144" t="s">
        <v>191</v>
      </c>
      <c r="Y32" s="144"/>
      <c r="Z32" s="144" t="s">
        <v>191</v>
      </c>
      <c r="AA32" s="144" t="s">
        <v>191</v>
      </c>
      <c r="AB32" s="144" t="s">
        <v>191</v>
      </c>
      <c r="AC32" s="121"/>
    </row>
    <row r="33" spans="1:29" x14ac:dyDescent="0.25">
      <c r="A33" s="218" t="s">
        <v>122</v>
      </c>
      <c r="B33" s="218"/>
      <c r="C33" s="218"/>
      <c r="D33" s="218"/>
      <c r="E33" s="218"/>
      <c r="F33" s="218"/>
      <c r="G33" s="218"/>
      <c r="AC33" s="121"/>
    </row>
    <row r="35" spans="1:29" x14ac:dyDescent="0.25">
      <c r="AC35" s="121"/>
    </row>
    <row r="36" spans="1:29" x14ac:dyDescent="0.25">
      <c r="AC36" s="121"/>
    </row>
    <row r="37" spans="1:29" x14ac:dyDescent="0.25">
      <c r="AC37" s="121"/>
    </row>
    <row r="38" spans="1:29" x14ac:dyDescent="0.25">
      <c r="AC38" s="121"/>
    </row>
    <row r="39" spans="1:29" x14ac:dyDescent="0.25">
      <c r="AC39" s="121"/>
    </row>
    <row r="40" spans="1:29" x14ac:dyDescent="0.25">
      <c r="AC40" s="121"/>
    </row>
    <row r="41" spans="1:29" x14ac:dyDescent="0.25">
      <c r="AC41" s="120"/>
    </row>
    <row r="42" spans="1:29" x14ac:dyDescent="0.25">
      <c r="AC42" s="121"/>
    </row>
    <row r="43" spans="1:29" x14ac:dyDescent="0.25">
      <c r="AC43" s="121"/>
    </row>
    <row r="44" spans="1:29" x14ac:dyDescent="0.25">
      <c r="AC44" s="121"/>
    </row>
  </sheetData>
  <mergeCells count="14">
    <mergeCell ref="A5:AB5"/>
    <mergeCell ref="A33:G33"/>
    <mergeCell ref="A1:AB1"/>
    <mergeCell ref="A2:AB2"/>
    <mergeCell ref="A3:AB3"/>
    <mergeCell ref="A4:AB4"/>
    <mergeCell ref="V6:X6"/>
    <mergeCell ref="Z6:AB6"/>
    <mergeCell ref="A6:A7"/>
    <mergeCell ref="B6:D6"/>
    <mergeCell ref="F6:H6"/>
    <mergeCell ref="J6:L6"/>
    <mergeCell ref="N6:P6"/>
    <mergeCell ref="R6:T6"/>
  </mergeCells>
  <hyperlinks>
    <hyperlink ref="AC2" location="Contenido!A1" display="Contenido" xr:uid="{E942E24E-2E5E-4CA4-AD3D-CC196645AC04}"/>
  </hyperlinks>
  <pageMargins left="0.7" right="0.7" top="0.75" bottom="0.75" header="0.3" footer="0.3"/>
  <pageSetup scale="60" orientation="landscape" r:id="rId1"/>
  <ignoredErrors>
    <ignoredError sqref="B11" formula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E754B-5850-4AA0-9634-ED5884AB891B}">
  <sheetPr>
    <tabColor rgb="FFF2DAB1"/>
    <pageSetUpPr fitToPage="1"/>
  </sheetPr>
  <dimension ref="A1:AC44"/>
  <sheetViews>
    <sheetView showGridLines="0" workbookViewId="0">
      <pane xSplit="1" ySplit="7" topLeftCell="C8" activePane="bottomRight" state="frozen"/>
      <selection pane="topRight" activeCell="B1" sqref="B1"/>
      <selection pane="bottomLeft" activeCell="A8" sqref="A8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7109375" customWidth="1"/>
    <col min="6" max="8" width="8.28515625" customWidth="1"/>
    <col min="9" max="9" width="1.140625" customWidth="1"/>
    <col min="10" max="12" width="8.28515625" customWidth="1"/>
    <col min="13" max="13" width="1.5703125" customWidth="1"/>
    <col min="14" max="16" width="8.28515625" customWidth="1"/>
    <col min="17" max="17" width="1.42578125" customWidth="1"/>
    <col min="18" max="20" width="8.28515625" customWidth="1"/>
    <col min="21" max="21" width="1.42578125" customWidth="1"/>
    <col min="22" max="24" width="8.28515625" customWidth="1"/>
    <col min="25" max="25" width="1.28515625" customWidth="1"/>
    <col min="26" max="28" width="8.28515625" customWidth="1"/>
    <col min="29" max="29" width="14" style="119" customWidth="1"/>
  </cols>
  <sheetData>
    <row r="1" spans="1:29" x14ac:dyDescent="0.25">
      <c r="A1" s="223" t="s">
        <v>238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</row>
    <row r="2" spans="1:29" x14ac:dyDescent="0.25">
      <c r="A2" s="224" t="s">
        <v>228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114" t="s">
        <v>0</v>
      </c>
    </row>
    <row r="3" spans="1:29" x14ac:dyDescent="0.25">
      <c r="A3" s="223" t="s">
        <v>195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</row>
    <row r="4" spans="1:29" x14ac:dyDescent="0.25">
      <c r="A4" s="224" t="s">
        <v>235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</row>
    <row r="5" spans="1:29" x14ac:dyDescent="0.25">
      <c r="A5" s="224" t="s">
        <v>182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120"/>
    </row>
    <row r="6" spans="1:29" x14ac:dyDescent="0.25">
      <c r="A6" s="228" t="s">
        <v>196</v>
      </c>
      <c r="B6" s="226" t="s">
        <v>130</v>
      </c>
      <c r="C6" s="226"/>
      <c r="D6" s="226"/>
      <c r="E6" s="82"/>
      <c r="F6" s="226" t="s">
        <v>132</v>
      </c>
      <c r="G6" s="226"/>
      <c r="H6" s="226"/>
      <c r="I6" s="82"/>
      <c r="J6" s="226" t="s">
        <v>133</v>
      </c>
      <c r="K6" s="226"/>
      <c r="L6" s="226"/>
      <c r="M6" s="82"/>
      <c r="N6" s="226" t="s">
        <v>134</v>
      </c>
      <c r="O6" s="226"/>
      <c r="P6" s="226"/>
      <c r="Q6" s="82"/>
      <c r="R6" s="226" t="s">
        <v>136</v>
      </c>
      <c r="S6" s="226"/>
      <c r="T6" s="226"/>
      <c r="U6" s="82"/>
      <c r="V6" s="226" t="s">
        <v>137</v>
      </c>
      <c r="W6" s="226"/>
      <c r="X6" s="226"/>
      <c r="Y6" s="82"/>
      <c r="Z6" s="226" t="s">
        <v>138</v>
      </c>
      <c r="AA6" s="226"/>
      <c r="AB6" s="226"/>
    </row>
    <row r="7" spans="1:29" x14ac:dyDescent="0.25">
      <c r="A7" s="228"/>
      <c r="B7" s="83" t="s">
        <v>130</v>
      </c>
      <c r="C7" s="83" t="s">
        <v>184</v>
      </c>
      <c r="D7" s="83" t="s">
        <v>185</v>
      </c>
      <c r="E7" s="82"/>
      <c r="F7" s="83" t="s">
        <v>130</v>
      </c>
      <c r="G7" s="83" t="s">
        <v>184</v>
      </c>
      <c r="H7" s="83" t="s">
        <v>185</v>
      </c>
      <c r="I7" s="82"/>
      <c r="J7" s="83" t="s">
        <v>130</v>
      </c>
      <c r="K7" s="83" t="s">
        <v>184</v>
      </c>
      <c r="L7" s="83" t="s">
        <v>185</v>
      </c>
      <c r="M7" s="82"/>
      <c r="N7" s="83" t="s">
        <v>130</v>
      </c>
      <c r="O7" s="83" t="s">
        <v>184</v>
      </c>
      <c r="P7" s="83" t="s">
        <v>185</v>
      </c>
      <c r="Q7" s="82"/>
      <c r="R7" s="83" t="s">
        <v>130</v>
      </c>
      <c r="S7" s="83" t="s">
        <v>184</v>
      </c>
      <c r="T7" s="83" t="s">
        <v>185</v>
      </c>
      <c r="U7" s="82"/>
      <c r="V7" s="83" t="s">
        <v>130</v>
      </c>
      <c r="W7" s="83" t="s">
        <v>184</v>
      </c>
      <c r="X7" s="83" t="s">
        <v>185</v>
      </c>
      <c r="Y7" s="82"/>
      <c r="Z7" s="83" t="s">
        <v>130</v>
      </c>
      <c r="AA7" s="83" t="s">
        <v>184</v>
      </c>
      <c r="AB7" s="83" t="s">
        <v>185</v>
      </c>
      <c r="AC7" s="120"/>
    </row>
    <row r="8" spans="1:29" s="2" customFormat="1" x14ac:dyDescent="0.25">
      <c r="A8" s="25" t="s">
        <v>130</v>
      </c>
      <c r="B8" s="80">
        <v>0.36313671606634607</v>
      </c>
      <c r="C8" s="80">
        <v>0.38358266206367475</v>
      </c>
      <c r="D8" s="80">
        <v>0.34170854271356782</v>
      </c>
      <c r="E8" s="80"/>
      <c r="F8" s="80">
        <v>0.65214169260412036</v>
      </c>
      <c r="G8" s="80">
        <v>0.73014018691588789</v>
      </c>
      <c r="H8" s="80">
        <v>0.57177249473367442</v>
      </c>
      <c r="I8" s="80"/>
      <c r="J8" s="80">
        <v>0.31972097078912948</v>
      </c>
      <c r="K8" s="80">
        <v>0.1984126984126984</v>
      </c>
      <c r="L8" s="80">
        <v>0.44736057262153295</v>
      </c>
      <c r="M8" s="80"/>
      <c r="N8" s="80">
        <v>0.34539928156949434</v>
      </c>
      <c r="O8" s="80">
        <v>0.40021344717182494</v>
      </c>
      <c r="P8" s="80">
        <v>0.28653295128939826</v>
      </c>
      <c r="Q8" s="80"/>
      <c r="R8" s="80">
        <v>0.28421839940164551</v>
      </c>
      <c r="S8" s="80">
        <v>0.32079323417906092</v>
      </c>
      <c r="T8" s="80">
        <v>0.24570024570024571</v>
      </c>
      <c r="U8" s="80"/>
      <c r="V8" s="80">
        <v>0.38723667905824044</v>
      </c>
      <c r="W8" s="80">
        <v>0.49337033610854142</v>
      </c>
      <c r="X8" s="80">
        <v>0.28011204481792717</v>
      </c>
      <c r="Y8" s="80"/>
      <c r="Z8" s="80">
        <v>0.19262112905615647</v>
      </c>
      <c r="AA8" s="80">
        <v>0.17221584385763489</v>
      </c>
      <c r="AB8" s="80">
        <v>0.21439509954058195</v>
      </c>
      <c r="AC8" s="120"/>
    </row>
    <row r="9" spans="1:29" x14ac:dyDescent="0.25">
      <c r="A9" s="26" t="s">
        <v>197</v>
      </c>
      <c r="B9" s="81">
        <v>0.67618332081141996</v>
      </c>
      <c r="C9" s="81">
        <v>0.79625292740046849</v>
      </c>
      <c r="D9" s="81">
        <v>0.53821313240043056</v>
      </c>
      <c r="E9" s="81"/>
      <c r="F9" s="81">
        <v>0.61068702290076338</v>
      </c>
      <c r="G9" s="81">
        <v>0.82644628099173556</v>
      </c>
      <c r="H9" s="81">
        <v>0.34246575342465752</v>
      </c>
      <c r="I9" s="81"/>
      <c r="J9" s="81">
        <v>0.73746312684365778</v>
      </c>
      <c r="K9" s="143" t="s">
        <v>191</v>
      </c>
      <c r="L9" s="81">
        <v>1.5060240963855422</v>
      </c>
      <c r="M9" s="81"/>
      <c r="N9" s="81">
        <v>0.86705202312138718</v>
      </c>
      <c r="O9" s="81">
        <v>1.084010840108401</v>
      </c>
      <c r="P9" s="81">
        <v>0.61919504643962853</v>
      </c>
      <c r="Q9" s="81"/>
      <c r="R9" s="81">
        <v>0.6163328197226503</v>
      </c>
      <c r="S9" s="81">
        <v>1.10803324099723</v>
      </c>
      <c r="T9" s="143" t="s">
        <v>191</v>
      </c>
      <c r="U9" s="81"/>
      <c r="V9" s="81">
        <v>0.96308186195826639</v>
      </c>
      <c r="W9" s="81">
        <v>1.2307692307692308</v>
      </c>
      <c r="X9" s="81">
        <v>0.67114093959731547</v>
      </c>
      <c r="Y9" s="81"/>
      <c r="Z9" s="81">
        <v>0.28735632183908044</v>
      </c>
      <c r="AA9" s="81">
        <v>0.53908355795148255</v>
      </c>
      <c r="AB9" s="143" t="s">
        <v>191</v>
      </c>
      <c r="AC9" s="120"/>
    </row>
    <row r="10" spans="1:29" x14ac:dyDescent="0.25">
      <c r="A10" s="26" t="s">
        <v>198</v>
      </c>
      <c r="B10" s="81">
        <v>0.40691759918616477</v>
      </c>
      <c r="C10" s="81">
        <v>0.34100596760443308</v>
      </c>
      <c r="D10" s="81">
        <v>0.47590719809637122</v>
      </c>
      <c r="E10" s="81"/>
      <c r="F10" s="81">
        <v>0.84507042253521114</v>
      </c>
      <c r="G10" s="81">
        <v>0.94161958568738224</v>
      </c>
      <c r="H10" s="81">
        <v>0.74906367041198507</v>
      </c>
      <c r="I10" s="81"/>
      <c r="J10" s="81">
        <v>0.42553191489361702</v>
      </c>
      <c r="K10" s="81">
        <v>0.16666666666666669</v>
      </c>
      <c r="L10" s="81">
        <v>0.69565217391304346</v>
      </c>
      <c r="M10" s="81"/>
      <c r="N10" s="81">
        <v>0.40290088638194999</v>
      </c>
      <c r="O10" s="81">
        <v>0.30864197530864196</v>
      </c>
      <c r="P10" s="81">
        <v>0.50590219224283306</v>
      </c>
      <c r="Q10" s="81"/>
      <c r="R10" s="81">
        <v>0.17286084701815038</v>
      </c>
      <c r="S10" s="81">
        <v>0.17123287671232876</v>
      </c>
      <c r="T10" s="81">
        <v>0.17452006980802792</v>
      </c>
      <c r="U10" s="81"/>
      <c r="V10" s="81">
        <v>0.36363636363636365</v>
      </c>
      <c r="W10" s="81">
        <v>0.1773049645390071</v>
      </c>
      <c r="X10" s="81">
        <v>0.55970149253731338</v>
      </c>
      <c r="Y10" s="81"/>
      <c r="Z10" s="81">
        <v>0.26246719160104987</v>
      </c>
      <c r="AA10" s="81">
        <v>0.33783783783783783</v>
      </c>
      <c r="AB10" s="81">
        <v>0.18148820326678766</v>
      </c>
    </row>
    <row r="11" spans="1:29" x14ac:dyDescent="0.25">
      <c r="A11" s="26" t="s">
        <v>199</v>
      </c>
      <c r="B11" s="81">
        <v>0.42337002540220153</v>
      </c>
      <c r="C11" s="81">
        <v>0.57353543629659975</v>
      </c>
      <c r="D11" s="81">
        <v>0.26281208935611039</v>
      </c>
      <c r="E11" s="81"/>
      <c r="F11" s="81">
        <v>0.96685082872928174</v>
      </c>
      <c r="G11" s="81">
        <v>1.0443864229765014</v>
      </c>
      <c r="H11" s="81">
        <v>0.87976539589442826</v>
      </c>
      <c r="I11" s="81"/>
      <c r="J11" s="81">
        <v>0.26143790849673199</v>
      </c>
      <c r="K11" s="143" t="s">
        <v>191</v>
      </c>
      <c r="L11" s="81">
        <v>0.56338028169014087</v>
      </c>
      <c r="M11" s="81"/>
      <c r="N11" s="81">
        <v>0.47449584816132861</v>
      </c>
      <c r="O11" s="81">
        <v>0.95923261390887282</v>
      </c>
      <c r="P11" s="143" t="s">
        <v>191</v>
      </c>
      <c r="Q11" s="81"/>
      <c r="R11" s="81">
        <v>0.49689440993788819</v>
      </c>
      <c r="S11" s="81">
        <v>0.72463768115942029</v>
      </c>
      <c r="T11" s="81">
        <v>0.25575447570332482</v>
      </c>
      <c r="U11" s="81"/>
      <c r="V11" s="81">
        <v>0.38314176245210724</v>
      </c>
      <c r="W11" s="81">
        <v>0.76335877862595414</v>
      </c>
      <c r="X11" s="143" t="s">
        <v>191</v>
      </c>
      <c r="Y11" s="81"/>
      <c r="Z11" s="143" t="s">
        <v>191</v>
      </c>
      <c r="AA11" s="143" t="s">
        <v>191</v>
      </c>
      <c r="AB11" s="143" t="s">
        <v>191</v>
      </c>
    </row>
    <row r="12" spans="1:29" x14ac:dyDescent="0.25">
      <c r="A12" s="26" t="s">
        <v>200</v>
      </c>
      <c r="B12" s="81">
        <v>1.2107870115575123</v>
      </c>
      <c r="C12" s="81">
        <v>1.5418502202643172</v>
      </c>
      <c r="D12" s="81">
        <v>0.88008800880088001</v>
      </c>
      <c r="E12" s="81"/>
      <c r="F12" s="81">
        <v>3.3670033670033668</v>
      </c>
      <c r="G12" s="81">
        <v>4.8275862068965516</v>
      </c>
      <c r="H12" s="81">
        <v>1.9736842105263157</v>
      </c>
      <c r="I12" s="81"/>
      <c r="J12" s="81">
        <v>0.61538461538461542</v>
      </c>
      <c r="K12" s="81">
        <v>1.3071895424836601</v>
      </c>
      <c r="L12" s="143" t="s">
        <v>191</v>
      </c>
      <c r="M12" s="81"/>
      <c r="N12" s="81">
        <v>0.97402597402597402</v>
      </c>
      <c r="O12" s="81">
        <v>0.63694267515923575</v>
      </c>
      <c r="P12" s="81">
        <v>1.3245033112582782</v>
      </c>
      <c r="Q12" s="81"/>
      <c r="R12" s="81">
        <v>0.33670033670033667</v>
      </c>
      <c r="S12" s="143" t="s">
        <v>191</v>
      </c>
      <c r="T12" s="81">
        <v>0.69930069930069927</v>
      </c>
      <c r="U12" s="81"/>
      <c r="V12" s="81">
        <v>1.3114754098360655</v>
      </c>
      <c r="W12" s="81">
        <v>1.3333333333333335</v>
      </c>
      <c r="X12" s="81">
        <v>1.2903225806451613</v>
      </c>
      <c r="Y12" s="81"/>
      <c r="Z12" s="81">
        <v>0.70175438596491224</v>
      </c>
      <c r="AA12" s="81">
        <v>1.3422818791946309</v>
      </c>
      <c r="AB12" s="143" t="s">
        <v>191</v>
      </c>
    </row>
    <row r="13" spans="1:29" x14ac:dyDescent="0.25">
      <c r="A13" s="26" t="s">
        <v>201</v>
      </c>
      <c r="B13" s="81">
        <v>0.32467532467532467</v>
      </c>
      <c r="C13" s="81">
        <v>0.63291139240506333</v>
      </c>
      <c r="D13" s="143" t="s">
        <v>191</v>
      </c>
      <c r="E13" s="81"/>
      <c r="F13" s="143" t="s">
        <v>191</v>
      </c>
      <c r="G13" s="143" t="s">
        <v>191</v>
      </c>
      <c r="H13" s="143" t="s">
        <v>191</v>
      </c>
      <c r="I13" s="81"/>
      <c r="J13" s="143" t="s">
        <v>191</v>
      </c>
      <c r="K13" s="143" t="s">
        <v>191</v>
      </c>
      <c r="L13" s="143" t="s">
        <v>191</v>
      </c>
      <c r="M13" s="81"/>
      <c r="N13" s="143" t="s">
        <v>191</v>
      </c>
      <c r="O13" s="143" t="s">
        <v>191</v>
      </c>
      <c r="P13" s="143" t="s">
        <v>191</v>
      </c>
      <c r="Q13" s="81"/>
      <c r="R13" s="143" t="s">
        <v>191</v>
      </c>
      <c r="S13" s="143" t="s">
        <v>191</v>
      </c>
      <c r="T13" s="143" t="s">
        <v>191</v>
      </c>
      <c r="U13" s="81"/>
      <c r="V13" s="81">
        <v>2.8571428571428572</v>
      </c>
      <c r="W13" s="81">
        <v>5</v>
      </c>
      <c r="X13" s="143" t="s">
        <v>191</v>
      </c>
      <c r="Y13" s="81"/>
      <c r="Z13" s="143" t="s">
        <v>191</v>
      </c>
      <c r="AA13" s="143" t="s">
        <v>191</v>
      </c>
      <c r="AB13" s="143" t="s">
        <v>191</v>
      </c>
      <c r="AC13" s="121"/>
    </row>
    <row r="14" spans="1:29" x14ac:dyDescent="0.25">
      <c r="A14" s="26" t="s">
        <v>202</v>
      </c>
      <c r="B14" s="143" t="s">
        <v>191</v>
      </c>
      <c r="C14" s="143" t="s">
        <v>191</v>
      </c>
      <c r="D14" s="143" t="s">
        <v>191</v>
      </c>
      <c r="E14" s="143"/>
      <c r="F14" s="143" t="s">
        <v>191</v>
      </c>
      <c r="G14" s="143" t="s">
        <v>191</v>
      </c>
      <c r="H14" s="143" t="s">
        <v>191</v>
      </c>
      <c r="I14" s="143"/>
      <c r="J14" s="143" t="s">
        <v>191</v>
      </c>
      <c r="K14" s="143" t="s">
        <v>191</v>
      </c>
      <c r="L14" s="143" t="s">
        <v>191</v>
      </c>
      <c r="M14" s="143"/>
      <c r="N14" s="143" t="s">
        <v>191</v>
      </c>
      <c r="O14" s="143" t="s">
        <v>191</v>
      </c>
      <c r="P14" s="143" t="s">
        <v>191</v>
      </c>
      <c r="Q14" s="143"/>
      <c r="R14" s="143" t="s">
        <v>191</v>
      </c>
      <c r="S14" s="143" t="s">
        <v>191</v>
      </c>
      <c r="T14" s="143" t="s">
        <v>191</v>
      </c>
      <c r="U14" s="143"/>
      <c r="V14" s="143" t="s">
        <v>191</v>
      </c>
      <c r="W14" s="143" t="s">
        <v>191</v>
      </c>
      <c r="X14" s="143" t="s">
        <v>191</v>
      </c>
      <c r="Y14" s="143"/>
      <c r="Z14" s="143" t="s">
        <v>191</v>
      </c>
      <c r="AA14" s="143" t="s">
        <v>191</v>
      </c>
      <c r="AB14" s="143" t="s">
        <v>191</v>
      </c>
      <c r="AC14" s="120"/>
    </row>
    <row r="15" spans="1:29" x14ac:dyDescent="0.25">
      <c r="A15" s="26" t="s">
        <v>204</v>
      </c>
      <c r="B15" s="81">
        <v>0.15684517140936591</v>
      </c>
      <c r="C15" s="81">
        <v>0.21739130434782608</v>
      </c>
      <c r="D15" s="81">
        <v>9.2464170134073043E-2</v>
      </c>
      <c r="E15" s="81"/>
      <c r="F15" s="81">
        <v>0.1295336787564767</v>
      </c>
      <c r="G15" s="81">
        <v>0.24449877750611246</v>
      </c>
      <c r="H15" s="143" t="s">
        <v>191</v>
      </c>
      <c r="I15" s="81"/>
      <c r="J15" s="81">
        <v>0.13513513513513514</v>
      </c>
      <c r="K15" s="81">
        <v>0.26109660574412535</v>
      </c>
      <c r="L15" s="143" t="s">
        <v>191</v>
      </c>
      <c r="M15" s="81"/>
      <c r="N15" s="81">
        <v>0.24390243902439024</v>
      </c>
      <c r="O15" s="81">
        <v>0.47058823529411759</v>
      </c>
      <c r="P15" s="143" t="s">
        <v>191</v>
      </c>
      <c r="Q15" s="81"/>
      <c r="R15" s="143" t="s">
        <v>191</v>
      </c>
      <c r="S15" s="143" t="s">
        <v>191</v>
      </c>
      <c r="T15" s="143" t="s">
        <v>191</v>
      </c>
      <c r="U15" s="81"/>
      <c r="V15" s="81">
        <v>0.3058103975535168</v>
      </c>
      <c r="W15" s="81">
        <v>0.33003300330033003</v>
      </c>
      <c r="X15" s="81">
        <v>0.28490028490028491</v>
      </c>
      <c r="Y15" s="81"/>
      <c r="Z15" s="81">
        <v>0.1358695652173913</v>
      </c>
      <c r="AA15" s="143" t="s">
        <v>191</v>
      </c>
      <c r="AB15" s="81">
        <v>0.29069767441860467</v>
      </c>
      <c r="AC15" s="121"/>
    </row>
    <row r="16" spans="1:29" x14ac:dyDescent="0.25">
      <c r="A16" s="26" t="s">
        <v>205</v>
      </c>
      <c r="B16" s="81">
        <v>0.19193857965451055</v>
      </c>
      <c r="C16" s="81">
        <v>0.37950664136622392</v>
      </c>
      <c r="D16" s="143" t="s">
        <v>191</v>
      </c>
      <c r="E16" s="81"/>
      <c r="F16" s="143" t="s">
        <v>191</v>
      </c>
      <c r="G16" s="143" t="s">
        <v>191</v>
      </c>
      <c r="H16" s="143" t="s">
        <v>191</v>
      </c>
      <c r="I16" s="81"/>
      <c r="J16" s="143" t="s">
        <v>191</v>
      </c>
      <c r="K16" s="143" t="s">
        <v>191</v>
      </c>
      <c r="L16" s="143" t="s">
        <v>191</v>
      </c>
      <c r="M16" s="81"/>
      <c r="N16" s="81">
        <v>0.54347826086956519</v>
      </c>
      <c r="O16" s="81">
        <v>1.1235955056179776</v>
      </c>
      <c r="P16" s="143" t="s">
        <v>191</v>
      </c>
      <c r="Q16" s="81"/>
      <c r="R16" s="143" t="s">
        <v>191</v>
      </c>
      <c r="S16" s="143" t="s">
        <v>191</v>
      </c>
      <c r="T16" s="143" t="s">
        <v>191</v>
      </c>
      <c r="U16" s="81"/>
      <c r="V16" s="81">
        <v>0.58479532163742687</v>
      </c>
      <c r="W16" s="81">
        <v>1.0869565217391304</v>
      </c>
      <c r="X16" s="143" t="s">
        <v>191</v>
      </c>
      <c r="Y16" s="81"/>
      <c r="Z16" s="143" t="s">
        <v>191</v>
      </c>
      <c r="AA16" s="143" t="s">
        <v>191</v>
      </c>
      <c r="AB16" s="143" t="s">
        <v>191</v>
      </c>
      <c r="AC16" s="121"/>
    </row>
    <row r="17" spans="1:29" x14ac:dyDescent="0.25">
      <c r="A17" s="26" t="s">
        <v>206</v>
      </c>
      <c r="B17" s="81">
        <v>0.2583979328165375</v>
      </c>
      <c r="C17" s="81" t="s">
        <v>191</v>
      </c>
      <c r="D17" s="81">
        <v>0.49751243781094528</v>
      </c>
      <c r="E17" s="81"/>
      <c r="F17" s="81">
        <v>0.63291139240506333</v>
      </c>
      <c r="G17" s="143" t="s">
        <v>191</v>
      </c>
      <c r="H17" s="81">
        <v>1.1904761904761905</v>
      </c>
      <c r="I17" s="81"/>
      <c r="J17" s="143" t="s">
        <v>191</v>
      </c>
      <c r="K17" s="143" t="s">
        <v>191</v>
      </c>
      <c r="L17" s="143" t="s">
        <v>191</v>
      </c>
      <c r="M17" s="81"/>
      <c r="N17" s="143" t="s">
        <v>191</v>
      </c>
      <c r="O17" s="143" t="s">
        <v>191</v>
      </c>
      <c r="P17" s="143" t="s">
        <v>191</v>
      </c>
      <c r="Q17" s="81"/>
      <c r="R17" s="143" t="s">
        <v>191</v>
      </c>
      <c r="S17" s="143" t="s">
        <v>191</v>
      </c>
      <c r="T17" s="143" t="s">
        <v>191</v>
      </c>
      <c r="U17" s="81"/>
      <c r="V17" s="81">
        <v>0.88495575221238942</v>
      </c>
      <c r="W17" s="143" t="s">
        <v>191</v>
      </c>
      <c r="X17" s="81">
        <v>1.4705882352941175</v>
      </c>
      <c r="Y17" s="81"/>
      <c r="Z17" s="143" t="s">
        <v>191</v>
      </c>
      <c r="AA17" s="143" t="s">
        <v>191</v>
      </c>
      <c r="AB17" s="143" t="s">
        <v>191</v>
      </c>
      <c r="AC17" s="143"/>
    </row>
    <row r="18" spans="1:29" x14ac:dyDescent="0.25">
      <c r="A18" s="108" t="s">
        <v>208</v>
      </c>
      <c r="B18" s="81">
        <v>0.45175863181671505</v>
      </c>
      <c r="C18" s="81">
        <v>0.57397959183673475</v>
      </c>
      <c r="D18" s="81">
        <v>0.32658393207054215</v>
      </c>
      <c r="E18" s="81"/>
      <c r="F18" s="81">
        <v>0.85324232081911267</v>
      </c>
      <c r="G18" s="81">
        <v>1.0309278350515463</v>
      </c>
      <c r="H18" s="81">
        <v>0.67796610169491522</v>
      </c>
      <c r="I18" s="81"/>
      <c r="J18" s="81">
        <v>0.61349693251533743</v>
      </c>
      <c r="K18" s="81">
        <v>0.83682008368200833</v>
      </c>
      <c r="L18" s="81">
        <v>0.4</v>
      </c>
      <c r="M18" s="81"/>
      <c r="N18" s="81">
        <v>0.18621973929236499</v>
      </c>
      <c r="O18" s="81">
        <v>0.36101083032490977</v>
      </c>
      <c r="P18" s="143" t="s">
        <v>191</v>
      </c>
      <c r="Q18" s="81"/>
      <c r="R18" s="81">
        <v>0.41322314049586778</v>
      </c>
      <c r="S18" s="81">
        <v>0.40160642570281119</v>
      </c>
      <c r="T18" s="81">
        <v>0.42553191489361702</v>
      </c>
      <c r="U18" s="81"/>
      <c r="V18" s="81">
        <v>0.39840637450199201</v>
      </c>
      <c r="W18" s="81">
        <v>0.80645161290322576</v>
      </c>
      <c r="X18" s="143" t="s">
        <v>191</v>
      </c>
      <c r="Y18" s="81"/>
      <c r="Z18" s="81">
        <v>0.19960079840319359</v>
      </c>
      <c r="AA18" s="143" t="s">
        <v>191</v>
      </c>
      <c r="AB18" s="81">
        <v>0.42194092827004215</v>
      </c>
      <c r="AC18" s="121"/>
    </row>
    <row r="19" spans="1:29" x14ac:dyDescent="0.25">
      <c r="A19" s="26" t="s">
        <v>209</v>
      </c>
      <c r="B19" s="143" t="s">
        <v>191</v>
      </c>
      <c r="C19" s="143" t="s">
        <v>191</v>
      </c>
      <c r="D19" s="143" t="s">
        <v>191</v>
      </c>
      <c r="E19" s="143"/>
      <c r="F19" s="143" t="s">
        <v>191</v>
      </c>
      <c r="G19" s="143" t="s">
        <v>191</v>
      </c>
      <c r="H19" s="143" t="s">
        <v>191</v>
      </c>
      <c r="I19" s="143"/>
      <c r="J19" s="143" t="s">
        <v>191</v>
      </c>
      <c r="K19" s="143" t="s">
        <v>191</v>
      </c>
      <c r="L19" s="143" t="s">
        <v>191</v>
      </c>
      <c r="M19" s="143"/>
      <c r="N19" s="143" t="s">
        <v>191</v>
      </c>
      <c r="O19" s="143" t="s">
        <v>191</v>
      </c>
      <c r="P19" s="143" t="s">
        <v>191</v>
      </c>
      <c r="Q19" s="143"/>
      <c r="R19" s="143" t="s">
        <v>191</v>
      </c>
      <c r="S19" s="143" t="s">
        <v>191</v>
      </c>
      <c r="T19" s="143" t="s">
        <v>191</v>
      </c>
      <c r="U19" s="143"/>
      <c r="V19" s="143" t="s">
        <v>191</v>
      </c>
      <c r="W19" s="143" t="s">
        <v>191</v>
      </c>
      <c r="X19" s="143" t="s">
        <v>191</v>
      </c>
      <c r="Y19" s="143"/>
      <c r="Z19" s="143" t="s">
        <v>191</v>
      </c>
      <c r="AA19" s="143" t="s">
        <v>191</v>
      </c>
      <c r="AB19" s="143" t="s">
        <v>191</v>
      </c>
      <c r="AC19" s="121"/>
    </row>
    <row r="20" spans="1:29" x14ac:dyDescent="0.25">
      <c r="A20" s="26" t="s">
        <v>210</v>
      </c>
      <c r="B20" s="81">
        <v>0.20631645770512616</v>
      </c>
      <c r="C20" s="81">
        <v>9.2735703245749618E-2</v>
      </c>
      <c r="D20" s="81">
        <v>0.32615786040443573</v>
      </c>
      <c r="E20" s="81"/>
      <c r="F20" s="81">
        <v>0.51706308169596693</v>
      </c>
      <c r="G20" s="143" t="s">
        <v>191</v>
      </c>
      <c r="H20" s="81">
        <v>1.0330578512396695</v>
      </c>
      <c r="I20" s="81"/>
      <c r="J20" s="81">
        <v>9.4339622641509441E-2</v>
      </c>
      <c r="K20" s="81">
        <v>0.18018018018018017</v>
      </c>
      <c r="L20" s="143" t="s">
        <v>191</v>
      </c>
      <c r="M20" s="81"/>
      <c r="N20" s="81">
        <v>0.18315018315018314</v>
      </c>
      <c r="O20" s="143" t="s">
        <v>191</v>
      </c>
      <c r="P20" s="81">
        <v>0.38759689922480622</v>
      </c>
      <c r="Q20" s="81"/>
      <c r="R20" s="81">
        <v>9.5147478591817325E-2</v>
      </c>
      <c r="S20" s="81">
        <v>0.18867924528301888</v>
      </c>
      <c r="T20" s="143" t="s">
        <v>191</v>
      </c>
      <c r="U20" s="81"/>
      <c r="V20" s="81">
        <v>9.643201542912247E-2</v>
      </c>
      <c r="W20" s="81">
        <v>0.18450184501845018</v>
      </c>
      <c r="X20" s="143" t="s">
        <v>191</v>
      </c>
      <c r="Y20" s="81"/>
      <c r="Z20" s="81">
        <v>0.27422303473491771</v>
      </c>
      <c r="AA20" s="143" t="s">
        <v>191</v>
      </c>
      <c r="AB20" s="81">
        <v>0.55045871559633031</v>
      </c>
      <c r="AC20" s="121"/>
    </row>
    <row r="21" spans="1:29" x14ac:dyDescent="0.25">
      <c r="A21" s="26" t="s">
        <v>211</v>
      </c>
      <c r="B21" s="81">
        <v>1.7241379310344827</v>
      </c>
      <c r="C21" s="81">
        <v>2.8571428571428572</v>
      </c>
      <c r="D21" s="81" t="s">
        <v>191</v>
      </c>
      <c r="E21" s="81"/>
      <c r="F21" s="81">
        <v>14.285714285714285</v>
      </c>
      <c r="G21" s="81">
        <v>33.333333333333329</v>
      </c>
      <c r="H21" s="143" t="s">
        <v>191</v>
      </c>
      <c r="I21" s="81"/>
      <c r="J21" s="143" t="s">
        <v>191</v>
      </c>
      <c r="K21" s="143" t="s">
        <v>191</v>
      </c>
      <c r="L21" s="143" t="s">
        <v>191</v>
      </c>
      <c r="M21" s="81"/>
      <c r="N21" s="143" t="s">
        <v>191</v>
      </c>
      <c r="O21" s="143" t="s">
        <v>191</v>
      </c>
      <c r="P21" s="143" t="s">
        <v>191</v>
      </c>
      <c r="Q21" s="81"/>
      <c r="R21" s="143" t="s">
        <v>191</v>
      </c>
      <c r="S21" s="143" t="s">
        <v>191</v>
      </c>
      <c r="T21" s="143" t="s">
        <v>191</v>
      </c>
      <c r="U21" s="81"/>
      <c r="V21" s="143" t="s">
        <v>191</v>
      </c>
      <c r="W21" s="143" t="s">
        <v>191</v>
      </c>
      <c r="X21" s="143" t="s">
        <v>191</v>
      </c>
      <c r="Y21" s="81"/>
      <c r="Z21" s="143" t="s">
        <v>191</v>
      </c>
      <c r="AA21" s="143" t="s">
        <v>191</v>
      </c>
      <c r="AB21" s="143" t="s">
        <v>191</v>
      </c>
      <c r="AC21" s="121"/>
    </row>
    <row r="22" spans="1:29" x14ac:dyDescent="0.25">
      <c r="A22" s="26" t="s">
        <v>212</v>
      </c>
      <c r="B22" s="81">
        <v>0.71225071225071224</v>
      </c>
      <c r="C22" s="81" t="s">
        <v>191</v>
      </c>
      <c r="D22" s="81">
        <v>1.3812154696132597</v>
      </c>
      <c r="E22" s="81"/>
      <c r="F22" s="143" t="s">
        <v>191</v>
      </c>
      <c r="G22" s="143" t="s">
        <v>191</v>
      </c>
      <c r="H22" s="143" t="s">
        <v>191</v>
      </c>
      <c r="I22" s="81"/>
      <c r="J22" s="81">
        <v>0.81300813008130091</v>
      </c>
      <c r="K22" s="143" t="s">
        <v>191</v>
      </c>
      <c r="L22" s="81">
        <v>1.6129032258064515</v>
      </c>
      <c r="M22" s="81"/>
      <c r="N22" s="143" t="s">
        <v>191</v>
      </c>
      <c r="O22" s="143" t="s">
        <v>191</v>
      </c>
      <c r="P22" s="143" t="s">
        <v>191</v>
      </c>
      <c r="Q22" s="81"/>
      <c r="R22" s="81">
        <v>2.8571428571428572</v>
      </c>
      <c r="S22" s="143" t="s">
        <v>191</v>
      </c>
      <c r="T22" s="81">
        <v>5.5555555555555554</v>
      </c>
      <c r="U22" s="81"/>
      <c r="V22" s="143" t="s">
        <v>191</v>
      </c>
      <c r="W22" s="143" t="s">
        <v>191</v>
      </c>
      <c r="X22" s="143" t="s">
        <v>191</v>
      </c>
      <c r="Y22" s="81"/>
      <c r="Z22" s="81">
        <v>0.8771929824561403</v>
      </c>
      <c r="AA22" s="143" t="s">
        <v>191</v>
      </c>
      <c r="AB22" s="81">
        <v>1.4925373134328357</v>
      </c>
      <c r="AC22" s="121"/>
    </row>
    <row r="23" spans="1:29" x14ac:dyDescent="0.25">
      <c r="A23" s="26" t="s">
        <v>213</v>
      </c>
      <c r="B23" s="143" t="s">
        <v>191</v>
      </c>
      <c r="C23" s="143" t="s">
        <v>191</v>
      </c>
      <c r="D23" s="143" t="s">
        <v>191</v>
      </c>
      <c r="E23" s="143"/>
      <c r="F23" s="143" t="s">
        <v>191</v>
      </c>
      <c r="G23" s="143" t="s">
        <v>191</v>
      </c>
      <c r="H23" s="143" t="s">
        <v>191</v>
      </c>
      <c r="I23" s="143"/>
      <c r="J23" s="143" t="s">
        <v>191</v>
      </c>
      <c r="K23" s="143" t="s">
        <v>191</v>
      </c>
      <c r="L23" s="143" t="s">
        <v>191</v>
      </c>
      <c r="M23" s="143"/>
      <c r="N23" s="143" t="s">
        <v>191</v>
      </c>
      <c r="O23" s="143" t="s">
        <v>191</v>
      </c>
      <c r="P23" s="143" t="s">
        <v>191</v>
      </c>
      <c r="Q23" s="143"/>
      <c r="R23" s="143" t="s">
        <v>191</v>
      </c>
      <c r="S23" s="143" t="s">
        <v>191</v>
      </c>
      <c r="T23" s="143" t="s">
        <v>191</v>
      </c>
      <c r="U23" s="143"/>
      <c r="V23" s="143" t="s">
        <v>191</v>
      </c>
      <c r="W23" s="143" t="s">
        <v>191</v>
      </c>
      <c r="X23" s="143" t="s">
        <v>191</v>
      </c>
      <c r="Y23" s="143"/>
      <c r="Z23" s="143" t="s">
        <v>191</v>
      </c>
      <c r="AA23" s="143" t="s">
        <v>191</v>
      </c>
      <c r="AB23" s="143" t="s">
        <v>191</v>
      </c>
      <c r="AC23" s="120"/>
    </row>
    <row r="24" spans="1:29" x14ac:dyDescent="0.25">
      <c r="A24" s="26" t="s">
        <v>214</v>
      </c>
      <c r="B24" s="81">
        <v>7.564296520423601E-2</v>
      </c>
      <c r="C24" s="81" t="s">
        <v>191</v>
      </c>
      <c r="D24" s="81">
        <v>0.15923566878980894</v>
      </c>
      <c r="E24" s="81"/>
      <c r="F24" s="143" t="s">
        <v>191</v>
      </c>
      <c r="G24" s="143" t="s">
        <v>191</v>
      </c>
      <c r="H24" s="143" t="s">
        <v>191</v>
      </c>
      <c r="I24" s="81"/>
      <c r="J24" s="81">
        <v>0.41841004184100417</v>
      </c>
      <c r="K24" s="143" t="s">
        <v>191</v>
      </c>
      <c r="L24" s="81">
        <v>0.89285714285714279</v>
      </c>
      <c r="M24" s="81"/>
      <c r="N24" s="143" t="s">
        <v>191</v>
      </c>
      <c r="O24" s="143" t="s">
        <v>191</v>
      </c>
      <c r="P24" s="143" t="s">
        <v>191</v>
      </c>
      <c r="Q24" s="81"/>
      <c r="R24" s="143" t="s">
        <v>191</v>
      </c>
      <c r="S24" s="143" t="s">
        <v>191</v>
      </c>
      <c r="T24" s="143" t="s">
        <v>191</v>
      </c>
      <c r="U24" s="81"/>
      <c r="V24" s="143" t="s">
        <v>191</v>
      </c>
      <c r="W24" s="143" t="s">
        <v>191</v>
      </c>
      <c r="X24" s="143" t="s">
        <v>191</v>
      </c>
      <c r="Y24" s="81"/>
      <c r="Z24" s="143" t="s">
        <v>191</v>
      </c>
      <c r="AA24" s="143" t="s">
        <v>191</v>
      </c>
      <c r="AB24" s="143" t="s">
        <v>191</v>
      </c>
      <c r="AC24" s="121"/>
    </row>
    <row r="25" spans="1:29" x14ac:dyDescent="0.25">
      <c r="A25" s="26" t="s">
        <v>215</v>
      </c>
      <c r="B25" s="143" t="s">
        <v>191</v>
      </c>
      <c r="C25" s="143" t="s">
        <v>191</v>
      </c>
      <c r="D25" s="143" t="s">
        <v>191</v>
      </c>
      <c r="E25" s="143"/>
      <c r="F25" s="143" t="s">
        <v>191</v>
      </c>
      <c r="G25" s="143" t="s">
        <v>191</v>
      </c>
      <c r="H25" s="143" t="s">
        <v>191</v>
      </c>
      <c r="I25" s="143"/>
      <c r="J25" s="143" t="s">
        <v>191</v>
      </c>
      <c r="K25" s="143" t="s">
        <v>191</v>
      </c>
      <c r="L25" s="143" t="s">
        <v>191</v>
      </c>
      <c r="M25" s="143"/>
      <c r="N25" s="143" t="s">
        <v>191</v>
      </c>
      <c r="O25" s="143" t="s">
        <v>191</v>
      </c>
      <c r="P25" s="143" t="s">
        <v>191</v>
      </c>
      <c r="Q25" s="143"/>
      <c r="R25" s="143" t="s">
        <v>191</v>
      </c>
      <c r="S25" s="143" t="s">
        <v>191</v>
      </c>
      <c r="T25" s="143" t="s">
        <v>191</v>
      </c>
      <c r="U25" s="143"/>
      <c r="V25" s="143" t="s">
        <v>191</v>
      </c>
      <c r="W25" s="143" t="s">
        <v>191</v>
      </c>
      <c r="X25" s="143" t="s">
        <v>191</v>
      </c>
      <c r="Y25" s="143"/>
      <c r="Z25" s="143" t="s">
        <v>191</v>
      </c>
      <c r="AA25" s="143" t="s">
        <v>191</v>
      </c>
      <c r="AB25" s="143" t="s">
        <v>191</v>
      </c>
      <c r="AC25" s="121"/>
    </row>
    <row r="26" spans="1:29" x14ac:dyDescent="0.25">
      <c r="A26" s="26" t="s">
        <v>216</v>
      </c>
      <c r="B26" s="81">
        <v>0.20661157024793389</v>
      </c>
      <c r="C26" s="81" t="s">
        <v>191</v>
      </c>
      <c r="D26" s="81">
        <v>0.41580041580041582</v>
      </c>
      <c r="E26" s="81"/>
      <c r="F26" s="143" t="s">
        <v>191</v>
      </c>
      <c r="G26" s="143" t="s">
        <v>191</v>
      </c>
      <c r="H26" s="143" t="s">
        <v>191</v>
      </c>
      <c r="I26" s="81"/>
      <c r="J26" s="81">
        <v>0.68965517241379315</v>
      </c>
      <c r="K26" s="143" t="s">
        <v>191</v>
      </c>
      <c r="L26" s="81">
        <v>1.2658227848101267</v>
      </c>
      <c r="M26" s="81"/>
      <c r="N26" s="143" t="s">
        <v>191</v>
      </c>
      <c r="O26" s="143" t="s">
        <v>191</v>
      </c>
      <c r="P26" s="143" t="s">
        <v>191</v>
      </c>
      <c r="Q26" s="81"/>
      <c r="R26" s="81">
        <v>0.66225165562913912</v>
      </c>
      <c r="S26" s="143" t="s">
        <v>191</v>
      </c>
      <c r="T26" s="81">
        <v>1.3888888888888888</v>
      </c>
      <c r="U26" s="81"/>
      <c r="V26" s="143" t="s">
        <v>191</v>
      </c>
      <c r="W26" s="143" t="s">
        <v>191</v>
      </c>
      <c r="X26" s="143" t="s">
        <v>191</v>
      </c>
      <c r="Y26" s="81"/>
      <c r="Z26" s="143" t="s">
        <v>191</v>
      </c>
      <c r="AA26" s="143" t="s">
        <v>191</v>
      </c>
      <c r="AB26" s="143" t="s">
        <v>191</v>
      </c>
      <c r="AC26" s="121"/>
    </row>
    <row r="27" spans="1:29" x14ac:dyDescent="0.25">
      <c r="A27" s="26" t="s">
        <v>217</v>
      </c>
      <c r="B27" s="143" t="s">
        <v>191</v>
      </c>
      <c r="C27" s="143" t="s">
        <v>191</v>
      </c>
      <c r="D27" s="143" t="s">
        <v>191</v>
      </c>
      <c r="E27" s="143"/>
      <c r="F27" s="143" t="s">
        <v>191</v>
      </c>
      <c r="G27" s="143" t="s">
        <v>191</v>
      </c>
      <c r="H27" s="143" t="s">
        <v>191</v>
      </c>
      <c r="I27" s="143"/>
      <c r="J27" s="143" t="s">
        <v>191</v>
      </c>
      <c r="K27" s="143" t="s">
        <v>191</v>
      </c>
      <c r="L27" s="143" t="s">
        <v>191</v>
      </c>
      <c r="M27" s="143"/>
      <c r="N27" s="143" t="s">
        <v>191</v>
      </c>
      <c r="O27" s="143" t="s">
        <v>191</v>
      </c>
      <c r="P27" s="143" t="s">
        <v>191</v>
      </c>
      <c r="Q27" s="143"/>
      <c r="R27" s="143" t="s">
        <v>191</v>
      </c>
      <c r="S27" s="143" t="s">
        <v>191</v>
      </c>
      <c r="T27" s="143" t="s">
        <v>191</v>
      </c>
      <c r="U27" s="143"/>
      <c r="V27" s="143" t="s">
        <v>191</v>
      </c>
      <c r="W27" s="143" t="s">
        <v>191</v>
      </c>
      <c r="X27" s="143" t="s">
        <v>191</v>
      </c>
      <c r="Y27" s="143"/>
      <c r="Z27" s="143" t="s">
        <v>191</v>
      </c>
      <c r="AA27" s="143" t="s">
        <v>191</v>
      </c>
      <c r="AB27" s="143" t="s">
        <v>191</v>
      </c>
      <c r="AC27" s="121"/>
    </row>
    <row r="28" spans="1:29" x14ac:dyDescent="0.25">
      <c r="A28" s="26" t="s">
        <v>218</v>
      </c>
      <c r="B28" s="143" t="s">
        <v>191</v>
      </c>
      <c r="C28" s="143" t="s">
        <v>191</v>
      </c>
      <c r="D28" s="143" t="s">
        <v>191</v>
      </c>
      <c r="E28" s="143"/>
      <c r="F28" s="143" t="s">
        <v>191</v>
      </c>
      <c r="G28" s="143" t="s">
        <v>191</v>
      </c>
      <c r="H28" s="143" t="s">
        <v>191</v>
      </c>
      <c r="I28" s="143"/>
      <c r="J28" s="143" t="s">
        <v>191</v>
      </c>
      <c r="K28" s="143" t="s">
        <v>191</v>
      </c>
      <c r="L28" s="143" t="s">
        <v>191</v>
      </c>
      <c r="M28" s="143"/>
      <c r="N28" s="143" t="s">
        <v>191</v>
      </c>
      <c r="O28" s="143" t="s">
        <v>191</v>
      </c>
      <c r="P28" s="143" t="s">
        <v>191</v>
      </c>
      <c r="Q28" s="143"/>
      <c r="R28" s="143" t="s">
        <v>191</v>
      </c>
      <c r="S28" s="143" t="s">
        <v>191</v>
      </c>
      <c r="T28" s="143" t="s">
        <v>191</v>
      </c>
      <c r="U28" s="143"/>
      <c r="V28" s="143" t="s">
        <v>191</v>
      </c>
      <c r="W28" s="143" t="s">
        <v>191</v>
      </c>
      <c r="X28" s="143" t="s">
        <v>191</v>
      </c>
      <c r="Y28" s="143"/>
      <c r="Z28" s="143" t="s">
        <v>191</v>
      </c>
      <c r="AA28" s="143" t="s">
        <v>191</v>
      </c>
      <c r="AB28" s="143" t="s">
        <v>191</v>
      </c>
      <c r="AC28" s="121"/>
    </row>
    <row r="29" spans="1:29" x14ac:dyDescent="0.25">
      <c r="A29" s="26" t="s">
        <v>219</v>
      </c>
      <c r="B29" s="143" t="s">
        <v>191</v>
      </c>
      <c r="C29" s="143" t="s">
        <v>191</v>
      </c>
      <c r="D29" s="143" t="s">
        <v>191</v>
      </c>
      <c r="E29" s="143"/>
      <c r="F29" s="143" t="s">
        <v>191</v>
      </c>
      <c r="G29" s="143" t="s">
        <v>191</v>
      </c>
      <c r="H29" s="143" t="s">
        <v>191</v>
      </c>
      <c r="I29" s="143"/>
      <c r="J29" s="143" t="s">
        <v>191</v>
      </c>
      <c r="K29" s="143" t="s">
        <v>191</v>
      </c>
      <c r="L29" s="143" t="s">
        <v>191</v>
      </c>
      <c r="M29" s="143"/>
      <c r="N29" s="143" t="s">
        <v>191</v>
      </c>
      <c r="O29" s="143" t="s">
        <v>191</v>
      </c>
      <c r="P29" s="143" t="s">
        <v>191</v>
      </c>
      <c r="Q29" s="143"/>
      <c r="R29" s="143" t="s">
        <v>191</v>
      </c>
      <c r="S29" s="143" t="s">
        <v>191</v>
      </c>
      <c r="T29" s="143" t="s">
        <v>191</v>
      </c>
      <c r="U29" s="143"/>
      <c r="V29" s="143" t="s">
        <v>191</v>
      </c>
      <c r="W29" s="143" t="s">
        <v>191</v>
      </c>
      <c r="X29" s="143" t="s">
        <v>191</v>
      </c>
      <c r="Y29" s="143"/>
      <c r="Z29" s="143" t="s">
        <v>191</v>
      </c>
      <c r="AA29" s="143" t="s">
        <v>191</v>
      </c>
      <c r="AB29" s="143" t="s">
        <v>191</v>
      </c>
      <c r="AC29" s="121"/>
    </row>
    <row r="30" spans="1:29" x14ac:dyDescent="0.25">
      <c r="A30" s="26" t="s">
        <v>220</v>
      </c>
      <c r="B30" s="81">
        <v>0.41841004184100417</v>
      </c>
      <c r="C30" s="81" t="s">
        <v>191</v>
      </c>
      <c r="D30" s="81">
        <v>0.81300813008130091</v>
      </c>
      <c r="E30" s="81"/>
      <c r="F30" s="143" t="s">
        <v>191</v>
      </c>
      <c r="G30" s="143" t="s">
        <v>191</v>
      </c>
      <c r="H30" s="143" t="s">
        <v>191</v>
      </c>
      <c r="I30" s="81"/>
      <c r="J30" s="143" t="s">
        <v>191</v>
      </c>
      <c r="K30" s="143" t="s">
        <v>191</v>
      </c>
      <c r="L30" s="143" t="s">
        <v>191</v>
      </c>
      <c r="M30" s="81"/>
      <c r="N30" s="81">
        <v>1.8518518518518516</v>
      </c>
      <c r="O30" s="143" t="s">
        <v>191</v>
      </c>
      <c r="P30" s="81">
        <v>3.4482758620689653</v>
      </c>
      <c r="Q30" s="81"/>
      <c r="R30" s="143" t="s">
        <v>191</v>
      </c>
      <c r="S30" s="143" t="s">
        <v>191</v>
      </c>
      <c r="T30" s="143" t="s">
        <v>191</v>
      </c>
      <c r="U30" s="81"/>
      <c r="V30" s="143" t="s">
        <v>191</v>
      </c>
      <c r="W30" s="143" t="s">
        <v>191</v>
      </c>
      <c r="X30" s="143" t="s">
        <v>191</v>
      </c>
      <c r="Y30" s="81"/>
      <c r="Z30" s="143" t="s">
        <v>191</v>
      </c>
      <c r="AA30" s="143" t="s">
        <v>191</v>
      </c>
      <c r="AB30" s="143" t="s">
        <v>191</v>
      </c>
      <c r="AC30" s="121"/>
    </row>
    <row r="31" spans="1:29" x14ac:dyDescent="0.25">
      <c r="A31" s="26" t="s">
        <v>221</v>
      </c>
      <c r="B31" s="143" t="s">
        <v>191</v>
      </c>
      <c r="C31" s="143" t="s">
        <v>191</v>
      </c>
      <c r="D31" s="143" t="s">
        <v>191</v>
      </c>
      <c r="E31" s="143"/>
      <c r="F31" s="143" t="s">
        <v>191</v>
      </c>
      <c r="G31" s="143" t="s">
        <v>191</v>
      </c>
      <c r="H31" s="143" t="s">
        <v>191</v>
      </c>
      <c r="I31" s="143"/>
      <c r="J31" s="143" t="s">
        <v>191</v>
      </c>
      <c r="K31" s="143" t="s">
        <v>191</v>
      </c>
      <c r="L31" s="143" t="s">
        <v>191</v>
      </c>
      <c r="M31" s="143"/>
      <c r="N31" s="143" t="s">
        <v>191</v>
      </c>
      <c r="O31" s="143" t="s">
        <v>191</v>
      </c>
      <c r="P31" s="143" t="s">
        <v>191</v>
      </c>
      <c r="Q31" s="143"/>
      <c r="R31" s="143" t="s">
        <v>191</v>
      </c>
      <c r="S31" s="143" t="s">
        <v>191</v>
      </c>
      <c r="T31" s="143" t="s">
        <v>191</v>
      </c>
      <c r="U31" s="143"/>
      <c r="V31" s="143" t="s">
        <v>191</v>
      </c>
      <c r="W31" s="143" t="s">
        <v>191</v>
      </c>
      <c r="X31" s="143" t="s">
        <v>191</v>
      </c>
      <c r="Y31" s="143"/>
      <c r="Z31" s="143" t="s">
        <v>191</v>
      </c>
      <c r="AA31" s="143" t="s">
        <v>191</v>
      </c>
      <c r="AB31" s="143" t="s">
        <v>191</v>
      </c>
      <c r="AC31" s="121"/>
    </row>
    <row r="32" spans="1:29" ht="15.75" thickBot="1" x14ac:dyDescent="0.3">
      <c r="A32" s="27" t="s">
        <v>222</v>
      </c>
      <c r="B32" s="140">
        <v>0.20304568527918782</v>
      </c>
      <c r="C32" s="140">
        <v>0.38535645472061658</v>
      </c>
      <c r="D32" s="140" t="s">
        <v>191</v>
      </c>
      <c r="E32" s="140"/>
      <c r="F32" s="140">
        <v>0.58479532163742687</v>
      </c>
      <c r="G32" s="140">
        <v>1.0416666666666665</v>
      </c>
      <c r="H32" s="144" t="s">
        <v>191</v>
      </c>
      <c r="I32" s="140"/>
      <c r="J32" s="144" t="s">
        <v>191</v>
      </c>
      <c r="K32" s="144" t="s">
        <v>191</v>
      </c>
      <c r="L32" s="144" t="s">
        <v>191</v>
      </c>
      <c r="M32" s="140"/>
      <c r="N32" s="144" t="s">
        <v>191</v>
      </c>
      <c r="O32" s="144" t="s">
        <v>191</v>
      </c>
      <c r="P32" s="144" t="s">
        <v>191</v>
      </c>
      <c r="Q32" s="140"/>
      <c r="R32" s="140">
        <v>0.54347826086956519</v>
      </c>
      <c r="S32" s="140">
        <v>1</v>
      </c>
      <c r="T32" s="144" t="s">
        <v>191</v>
      </c>
      <c r="U32" s="140"/>
      <c r="V32" s="144" t="s">
        <v>191</v>
      </c>
      <c r="W32" s="144" t="s">
        <v>191</v>
      </c>
      <c r="X32" s="144" t="s">
        <v>191</v>
      </c>
      <c r="Y32" s="140"/>
      <c r="Z32" s="144" t="s">
        <v>191</v>
      </c>
      <c r="AA32" s="144" t="s">
        <v>191</v>
      </c>
      <c r="AB32" s="144" t="s">
        <v>191</v>
      </c>
      <c r="AC32" s="121"/>
    </row>
    <row r="33" spans="1:29" x14ac:dyDescent="0.25">
      <c r="A33" s="218" t="s">
        <v>122</v>
      </c>
      <c r="B33" s="218"/>
      <c r="C33" s="218"/>
      <c r="D33" s="218"/>
      <c r="E33" s="218"/>
      <c r="F33" s="218"/>
      <c r="G33" s="218"/>
      <c r="AC33" s="121"/>
    </row>
    <row r="35" spans="1:29" x14ac:dyDescent="0.25">
      <c r="AC35" s="121"/>
    </row>
    <row r="36" spans="1:29" x14ac:dyDescent="0.25">
      <c r="AC36" s="121"/>
    </row>
    <row r="37" spans="1:29" x14ac:dyDescent="0.25">
      <c r="AC37" s="121"/>
    </row>
    <row r="38" spans="1:29" x14ac:dyDescent="0.25">
      <c r="AC38" s="121"/>
    </row>
    <row r="39" spans="1:29" x14ac:dyDescent="0.25">
      <c r="AC39" s="121"/>
    </row>
    <row r="40" spans="1:29" x14ac:dyDescent="0.25">
      <c r="AC40" s="121"/>
    </row>
    <row r="41" spans="1:29" x14ac:dyDescent="0.25">
      <c r="AC41" s="120"/>
    </row>
    <row r="42" spans="1:29" x14ac:dyDescent="0.25">
      <c r="AC42" s="121"/>
    </row>
    <row r="43" spans="1:29" x14ac:dyDescent="0.25">
      <c r="AC43" s="121"/>
    </row>
    <row r="44" spans="1:29" x14ac:dyDescent="0.25">
      <c r="AC44" s="121"/>
    </row>
  </sheetData>
  <mergeCells count="14">
    <mergeCell ref="A5:AB5"/>
    <mergeCell ref="A33:G33"/>
    <mergeCell ref="A1:AB1"/>
    <mergeCell ref="A2:AB2"/>
    <mergeCell ref="A3:AB3"/>
    <mergeCell ref="A4:AB4"/>
    <mergeCell ref="V6:X6"/>
    <mergeCell ref="Z6:AB6"/>
    <mergeCell ref="A6:A7"/>
    <mergeCell ref="B6:D6"/>
    <mergeCell ref="F6:H6"/>
    <mergeCell ref="J6:L6"/>
    <mergeCell ref="N6:P6"/>
    <mergeCell ref="R6:T6"/>
  </mergeCells>
  <hyperlinks>
    <hyperlink ref="AC2" location="Contenido!A1" display="Contenido" xr:uid="{B7FA2FE6-ADED-4781-8F1D-7AC824805CFD}"/>
  </hyperlinks>
  <pageMargins left="0.7" right="0.7" top="0.75" bottom="0.75" header="0.3" footer="0.3"/>
  <pageSetup scale="6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CC6D3-1FB2-4F8A-8C2B-414AB797CEBE}">
  <sheetPr>
    <tabColor rgb="FFF2DAB1"/>
    <pageSetUpPr fitToPage="1"/>
  </sheetPr>
  <dimension ref="A1:AC44"/>
  <sheetViews>
    <sheetView showGridLines="0" workbookViewId="0">
      <pane xSplit="1" ySplit="7" topLeftCell="C8" activePane="bottomRight" state="frozen"/>
      <selection pane="topRight" activeCell="B1" sqref="B1"/>
      <selection pane="bottomLeft" activeCell="A8" sqref="A8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5703125" customWidth="1"/>
    <col min="6" max="8" width="8.28515625" customWidth="1"/>
    <col min="9" max="9" width="1.7109375" customWidth="1"/>
    <col min="10" max="12" width="8.28515625" customWidth="1"/>
    <col min="13" max="13" width="1.5703125" customWidth="1"/>
    <col min="14" max="16" width="8.28515625" customWidth="1"/>
    <col min="17" max="17" width="1.42578125" customWidth="1"/>
    <col min="18" max="20" width="8.28515625" customWidth="1"/>
    <col min="21" max="21" width="1.28515625" customWidth="1"/>
    <col min="22" max="24" width="8.28515625" customWidth="1"/>
    <col min="25" max="25" width="1.5703125" customWidth="1"/>
    <col min="26" max="28" width="8.28515625" customWidth="1"/>
    <col min="29" max="29" width="14" style="119" customWidth="1"/>
  </cols>
  <sheetData>
    <row r="1" spans="1:29" x14ac:dyDescent="0.25">
      <c r="A1" s="223" t="s">
        <v>239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</row>
    <row r="2" spans="1:29" x14ac:dyDescent="0.25">
      <c r="A2" s="224" t="s">
        <v>180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114" t="s">
        <v>0</v>
      </c>
    </row>
    <row r="3" spans="1:29" x14ac:dyDescent="0.25">
      <c r="A3" s="223" t="s">
        <v>195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</row>
    <row r="4" spans="1:29" x14ac:dyDescent="0.25">
      <c r="A4" s="224" t="s">
        <v>240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</row>
    <row r="5" spans="1:29" x14ac:dyDescent="0.25">
      <c r="A5" s="224" t="s">
        <v>182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120"/>
    </row>
    <row r="6" spans="1:29" x14ac:dyDescent="0.25">
      <c r="A6" s="228" t="s">
        <v>196</v>
      </c>
      <c r="B6" s="226" t="s">
        <v>130</v>
      </c>
      <c r="C6" s="226"/>
      <c r="D6" s="226"/>
      <c r="E6" s="82"/>
      <c r="F6" s="226" t="s">
        <v>132</v>
      </c>
      <c r="G6" s="226"/>
      <c r="H6" s="226"/>
      <c r="I6" s="82"/>
      <c r="J6" s="226" t="s">
        <v>133</v>
      </c>
      <c r="K6" s="226"/>
      <c r="L6" s="226"/>
      <c r="M6" s="82"/>
      <c r="N6" s="226" t="s">
        <v>134</v>
      </c>
      <c r="O6" s="226"/>
      <c r="P6" s="226"/>
      <c r="Q6" s="82"/>
      <c r="R6" s="226" t="s">
        <v>136</v>
      </c>
      <c r="S6" s="226"/>
      <c r="T6" s="226"/>
      <c r="U6" s="82"/>
      <c r="V6" s="226" t="s">
        <v>137</v>
      </c>
      <c r="W6" s="226"/>
      <c r="X6" s="226"/>
      <c r="Y6" s="82"/>
      <c r="Z6" s="226" t="s">
        <v>138</v>
      </c>
      <c r="AA6" s="226"/>
      <c r="AB6" s="226"/>
    </row>
    <row r="7" spans="1:29" x14ac:dyDescent="0.25">
      <c r="A7" s="228"/>
      <c r="B7" s="83" t="s">
        <v>130</v>
      </c>
      <c r="C7" s="83" t="s">
        <v>184</v>
      </c>
      <c r="D7" s="83" t="s">
        <v>185</v>
      </c>
      <c r="E7" s="82"/>
      <c r="F7" s="83" t="s">
        <v>130</v>
      </c>
      <c r="G7" s="83" t="s">
        <v>184</v>
      </c>
      <c r="H7" s="83" t="s">
        <v>185</v>
      </c>
      <c r="I7" s="82"/>
      <c r="J7" s="83" t="s">
        <v>130</v>
      </c>
      <c r="K7" s="83" t="s">
        <v>184</v>
      </c>
      <c r="L7" s="83" t="s">
        <v>185</v>
      </c>
      <c r="M7" s="82"/>
      <c r="N7" s="83" t="s">
        <v>130</v>
      </c>
      <c r="O7" s="83" t="s">
        <v>184</v>
      </c>
      <c r="P7" s="83" t="s">
        <v>185</v>
      </c>
      <c r="Q7" s="82"/>
      <c r="R7" s="83" t="s">
        <v>130</v>
      </c>
      <c r="S7" s="83" t="s">
        <v>184</v>
      </c>
      <c r="T7" s="83" t="s">
        <v>185</v>
      </c>
      <c r="U7" s="82"/>
      <c r="V7" s="83" t="s">
        <v>130</v>
      </c>
      <c r="W7" s="83" t="s">
        <v>184</v>
      </c>
      <c r="X7" s="83" t="s">
        <v>185</v>
      </c>
      <c r="Y7" s="82"/>
      <c r="Z7" s="83" t="s">
        <v>130</v>
      </c>
      <c r="AA7" s="83" t="s">
        <v>184</v>
      </c>
      <c r="AB7" s="83" t="s">
        <v>185</v>
      </c>
      <c r="AC7" s="120"/>
    </row>
    <row r="8" spans="1:29" x14ac:dyDescent="0.25">
      <c r="A8" s="24" t="s">
        <v>147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</row>
    <row r="9" spans="1:29" x14ac:dyDescent="0.25">
      <c r="A9" s="25" t="s">
        <v>130</v>
      </c>
      <c r="B9" s="147">
        <f>SUM(B10:B21)</f>
        <v>4775</v>
      </c>
      <c r="C9" s="147">
        <f t="shared" ref="C9:AB9" si="0">SUM(C10:C21)</f>
        <v>2253</v>
      </c>
      <c r="D9" s="147">
        <f t="shared" si="0"/>
        <v>2522</v>
      </c>
      <c r="E9" s="147"/>
      <c r="F9" s="147">
        <f t="shared" si="0"/>
        <v>770</v>
      </c>
      <c r="G9" s="147">
        <f t="shared" si="0"/>
        <v>366</v>
      </c>
      <c r="H9" s="147">
        <f t="shared" si="0"/>
        <v>404</v>
      </c>
      <c r="I9" s="147"/>
      <c r="J9" s="147">
        <f t="shared" si="0"/>
        <v>769</v>
      </c>
      <c r="K9" s="147">
        <f t="shared" si="0"/>
        <v>356</v>
      </c>
      <c r="L9" s="147">
        <f t="shared" si="0"/>
        <v>413</v>
      </c>
      <c r="M9" s="147"/>
      <c r="N9" s="147">
        <f t="shared" si="0"/>
        <v>768</v>
      </c>
      <c r="O9" s="147">
        <f t="shared" si="0"/>
        <v>379</v>
      </c>
      <c r="P9" s="147">
        <f t="shared" si="0"/>
        <v>389</v>
      </c>
      <c r="Q9" s="147"/>
      <c r="R9" s="147">
        <f t="shared" si="0"/>
        <v>819</v>
      </c>
      <c r="S9" s="147">
        <f t="shared" si="0"/>
        <v>380</v>
      </c>
      <c r="T9" s="147">
        <f t="shared" si="0"/>
        <v>439</v>
      </c>
      <c r="U9" s="147"/>
      <c r="V9" s="147">
        <f t="shared" si="0"/>
        <v>794</v>
      </c>
      <c r="W9" s="147">
        <f t="shared" si="0"/>
        <v>358</v>
      </c>
      <c r="X9" s="147">
        <f t="shared" si="0"/>
        <v>436</v>
      </c>
      <c r="Y9" s="147"/>
      <c r="Z9" s="147">
        <f t="shared" si="0"/>
        <v>855</v>
      </c>
      <c r="AA9" s="147">
        <f t="shared" si="0"/>
        <v>414</v>
      </c>
      <c r="AB9" s="147">
        <f t="shared" si="0"/>
        <v>441</v>
      </c>
      <c r="AC9" s="120"/>
    </row>
    <row r="10" spans="1:29" x14ac:dyDescent="0.25">
      <c r="A10" s="26" t="s">
        <v>197</v>
      </c>
      <c r="B10" s="148">
        <f>+F10+J10+N10+R10+V10+Z10</f>
        <v>807</v>
      </c>
      <c r="C10" s="148">
        <f t="shared" ref="C10:D21" si="1">+G10+K10+O10+S10+W10+AA10</f>
        <v>392</v>
      </c>
      <c r="D10" s="148">
        <f t="shared" si="1"/>
        <v>415</v>
      </c>
      <c r="E10" s="148"/>
      <c r="F10" s="148">
        <v>123</v>
      </c>
      <c r="G10" s="148">
        <v>60</v>
      </c>
      <c r="H10" s="148">
        <v>63</v>
      </c>
      <c r="I10" s="148"/>
      <c r="J10" s="148">
        <v>126</v>
      </c>
      <c r="K10" s="148">
        <v>57</v>
      </c>
      <c r="L10" s="148">
        <v>69</v>
      </c>
      <c r="M10" s="148"/>
      <c r="N10" s="148">
        <v>138</v>
      </c>
      <c r="O10" s="148">
        <v>69</v>
      </c>
      <c r="P10" s="148">
        <v>69</v>
      </c>
      <c r="Q10" s="148"/>
      <c r="R10" s="148">
        <v>137</v>
      </c>
      <c r="S10" s="148">
        <v>68</v>
      </c>
      <c r="T10" s="148">
        <v>69</v>
      </c>
      <c r="U10" s="148"/>
      <c r="V10" s="148">
        <v>140</v>
      </c>
      <c r="W10" s="148">
        <v>70</v>
      </c>
      <c r="X10" s="148">
        <v>70</v>
      </c>
      <c r="Y10" s="148"/>
      <c r="Z10" s="148">
        <v>143</v>
      </c>
      <c r="AA10" s="148">
        <v>68</v>
      </c>
      <c r="AB10" s="148">
        <v>75</v>
      </c>
    </row>
    <row r="11" spans="1:29" x14ac:dyDescent="0.25">
      <c r="A11" s="26" t="s">
        <v>198</v>
      </c>
      <c r="B11" s="148">
        <f t="shared" ref="B11:B21" si="2">+F11+J11+N11+R11+V11+Z11</f>
        <v>934</v>
      </c>
      <c r="C11" s="148">
        <f t="shared" si="1"/>
        <v>402</v>
      </c>
      <c r="D11" s="148">
        <f t="shared" si="1"/>
        <v>532</v>
      </c>
      <c r="E11" s="148"/>
      <c r="F11" s="148">
        <v>166</v>
      </c>
      <c r="G11" s="148">
        <v>69</v>
      </c>
      <c r="H11" s="148">
        <v>97</v>
      </c>
      <c r="I11" s="148"/>
      <c r="J11" s="148">
        <v>126</v>
      </c>
      <c r="K11" s="148">
        <v>60</v>
      </c>
      <c r="L11" s="148">
        <v>66</v>
      </c>
      <c r="M11" s="148"/>
      <c r="N11" s="148">
        <v>147</v>
      </c>
      <c r="O11" s="148">
        <v>66</v>
      </c>
      <c r="P11" s="148">
        <v>81</v>
      </c>
      <c r="Q11" s="148"/>
      <c r="R11" s="148">
        <v>153</v>
      </c>
      <c r="S11" s="148">
        <v>58</v>
      </c>
      <c r="T11" s="148">
        <v>95</v>
      </c>
      <c r="U11" s="148"/>
      <c r="V11" s="148">
        <v>175</v>
      </c>
      <c r="W11" s="148">
        <v>69</v>
      </c>
      <c r="X11" s="148">
        <v>106</v>
      </c>
      <c r="Y11" s="148"/>
      <c r="Z11" s="148">
        <v>167</v>
      </c>
      <c r="AA11" s="148">
        <v>80</v>
      </c>
      <c r="AB11" s="148">
        <v>87</v>
      </c>
    </row>
    <row r="12" spans="1:29" x14ac:dyDescent="0.25">
      <c r="A12" s="26" t="s">
        <v>199</v>
      </c>
      <c r="B12" s="148">
        <f t="shared" si="2"/>
        <v>585</v>
      </c>
      <c r="C12" s="148">
        <f t="shared" si="1"/>
        <v>254</v>
      </c>
      <c r="D12" s="148">
        <f t="shared" si="1"/>
        <v>331</v>
      </c>
      <c r="E12" s="148"/>
      <c r="F12" s="148">
        <v>86</v>
      </c>
      <c r="G12" s="148">
        <v>42</v>
      </c>
      <c r="H12" s="148">
        <v>44</v>
      </c>
      <c r="I12" s="148"/>
      <c r="J12" s="148">
        <v>103</v>
      </c>
      <c r="K12" s="148">
        <v>39</v>
      </c>
      <c r="L12" s="148">
        <v>64</v>
      </c>
      <c r="M12" s="148"/>
      <c r="N12" s="148">
        <v>100</v>
      </c>
      <c r="O12" s="148">
        <v>47</v>
      </c>
      <c r="P12" s="148">
        <v>53</v>
      </c>
      <c r="Q12" s="148"/>
      <c r="R12" s="148">
        <v>94</v>
      </c>
      <c r="S12" s="148">
        <v>45</v>
      </c>
      <c r="T12" s="148">
        <v>49</v>
      </c>
      <c r="U12" s="148"/>
      <c r="V12" s="148">
        <v>93</v>
      </c>
      <c r="W12" s="148">
        <v>36</v>
      </c>
      <c r="X12" s="148">
        <v>57</v>
      </c>
      <c r="Y12" s="148"/>
      <c r="Z12" s="148">
        <v>109</v>
      </c>
      <c r="AA12" s="148">
        <v>45</v>
      </c>
      <c r="AB12" s="148">
        <v>64</v>
      </c>
    </row>
    <row r="13" spans="1:29" x14ac:dyDescent="0.25">
      <c r="A13" s="26" t="s">
        <v>202</v>
      </c>
      <c r="B13" s="148">
        <f t="shared" si="2"/>
        <v>277</v>
      </c>
      <c r="C13" s="148">
        <f t="shared" si="1"/>
        <v>149</v>
      </c>
      <c r="D13" s="148">
        <f t="shared" si="1"/>
        <v>128</v>
      </c>
      <c r="E13" s="148"/>
      <c r="F13" s="148">
        <v>44</v>
      </c>
      <c r="G13" s="148">
        <v>23</v>
      </c>
      <c r="H13" s="148">
        <v>21</v>
      </c>
      <c r="I13" s="148"/>
      <c r="J13" s="148">
        <v>49</v>
      </c>
      <c r="K13" s="148">
        <v>28</v>
      </c>
      <c r="L13" s="148">
        <v>21</v>
      </c>
      <c r="M13" s="148"/>
      <c r="N13" s="148">
        <v>43</v>
      </c>
      <c r="O13" s="148">
        <v>24</v>
      </c>
      <c r="P13" s="148">
        <v>19</v>
      </c>
      <c r="Q13" s="148"/>
      <c r="R13" s="148">
        <v>43</v>
      </c>
      <c r="S13" s="148">
        <v>26</v>
      </c>
      <c r="T13" s="148">
        <v>17</v>
      </c>
      <c r="U13" s="148"/>
      <c r="V13" s="148">
        <v>40</v>
      </c>
      <c r="W13" s="148">
        <v>21</v>
      </c>
      <c r="X13" s="148">
        <v>19</v>
      </c>
      <c r="Y13" s="148"/>
      <c r="Z13" s="148">
        <v>58</v>
      </c>
      <c r="AA13" s="148">
        <v>27</v>
      </c>
      <c r="AB13" s="148">
        <v>31</v>
      </c>
      <c r="AC13" s="121"/>
    </row>
    <row r="14" spans="1:29" x14ac:dyDescent="0.25">
      <c r="A14" s="26" t="s">
        <v>204</v>
      </c>
      <c r="B14" s="148">
        <f t="shared" si="2"/>
        <v>545</v>
      </c>
      <c r="C14" s="148">
        <f t="shared" si="1"/>
        <v>246</v>
      </c>
      <c r="D14" s="148">
        <f t="shared" si="1"/>
        <v>299</v>
      </c>
      <c r="E14" s="148"/>
      <c r="F14" s="148">
        <v>97</v>
      </c>
      <c r="G14" s="148">
        <v>38</v>
      </c>
      <c r="H14" s="148">
        <v>59</v>
      </c>
      <c r="I14" s="148"/>
      <c r="J14" s="148">
        <v>96</v>
      </c>
      <c r="K14" s="148">
        <v>39</v>
      </c>
      <c r="L14" s="148">
        <v>57</v>
      </c>
      <c r="M14" s="148"/>
      <c r="N14" s="148">
        <v>93</v>
      </c>
      <c r="O14" s="148">
        <v>47</v>
      </c>
      <c r="P14" s="148">
        <v>46</v>
      </c>
      <c r="Q14" s="148"/>
      <c r="R14" s="148">
        <v>87</v>
      </c>
      <c r="S14" s="148">
        <v>41</v>
      </c>
      <c r="T14" s="148">
        <v>46</v>
      </c>
      <c r="U14" s="148"/>
      <c r="V14" s="148">
        <v>88</v>
      </c>
      <c r="W14" s="148">
        <v>34</v>
      </c>
      <c r="X14" s="148">
        <v>54</v>
      </c>
      <c r="Y14" s="148"/>
      <c r="Z14" s="148">
        <v>84</v>
      </c>
      <c r="AA14" s="148">
        <v>47</v>
      </c>
      <c r="AB14" s="148">
        <v>37</v>
      </c>
      <c r="AC14" s="120"/>
    </row>
    <row r="15" spans="1:29" x14ac:dyDescent="0.25">
      <c r="A15" s="26" t="s">
        <v>205</v>
      </c>
      <c r="B15" s="148">
        <f t="shared" si="2"/>
        <v>267</v>
      </c>
      <c r="C15" s="148">
        <f t="shared" si="1"/>
        <v>136</v>
      </c>
      <c r="D15" s="148">
        <f t="shared" si="1"/>
        <v>131</v>
      </c>
      <c r="E15" s="148"/>
      <c r="F15" s="148">
        <v>46</v>
      </c>
      <c r="G15" s="148">
        <v>21</v>
      </c>
      <c r="H15" s="148">
        <v>25</v>
      </c>
      <c r="I15" s="148"/>
      <c r="J15" s="148">
        <v>38</v>
      </c>
      <c r="K15" s="148">
        <v>18</v>
      </c>
      <c r="L15" s="148">
        <v>20</v>
      </c>
      <c r="M15" s="148"/>
      <c r="N15" s="148">
        <v>46</v>
      </c>
      <c r="O15" s="148">
        <v>25</v>
      </c>
      <c r="P15" s="148">
        <v>21</v>
      </c>
      <c r="Q15" s="148"/>
      <c r="R15" s="148">
        <v>44</v>
      </c>
      <c r="S15" s="148">
        <v>25</v>
      </c>
      <c r="T15" s="148">
        <v>19</v>
      </c>
      <c r="U15" s="148"/>
      <c r="V15" s="148">
        <v>44</v>
      </c>
      <c r="W15" s="148">
        <v>24</v>
      </c>
      <c r="X15" s="148">
        <v>20</v>
      </c>
      <c r="Y15" s="148"/>
      <c r="Z15" s="148">
        <v>49</v>
      </c>
      <c r="AA15" s="148">
        <v>23</v>
      </c>
      <c r="AB15" s="148">
        <v>26</v>
      </c>
      <c r="AC15" s="121"/>
    </row>
    <row r="16" spans="1:29" x14ac:dyDescent="0.25">
      <c r="A16" s="26" t="s">
        <v>206</v>
      </c>
      <c r="B16" s="148">
        <f t="shared" si="2"/>
        <v>279</v>
      </c>
      <c r="C16" s="148">
        <f t="shared" si="1"/>
        <v>118</v>
      </c>
      <c r="D16" s="148">
        <f t="shared" si="1"/>
        <v>161</v>
      </c>
      <c r="E16" s="148"/>
      <c r="F16" s="148">
        <v>39</v>
      </c>
      <c r="G16" s="148">
        <v>20</v>
      </c>
      <c r="H16" s="148">
        <v>19</v>
      </c>
      <c r="I16" s="148"/>
      <c r="J16" s="148">
        <v>48</v>
      </c>
      <c r="K16" s="148">
        <v>19</v>
      </c>
      <c r="L16" s="148">
        <v>29</v>
      </c>
      <c r="M16" s="148"/>
      <c r="N16" s="148">
        <v>42</v>
      </c>
      <c r="O16" s="148">
        <v>19</v>
      </c>
      <c r="P16" s="148">
        <v>23</v>
      </c>
      <c r="Q16" s="148"/>
      <c r="R16" s="148">
        <v>51</v>
      </c>
      <c r="S16" s="148">
        <v>16</v>
      </c>
      <c r="T16" s="148">
        <v>35</v>
      </c>
      <c r="U16" s="148"/>
      <c r="V16" s="148">
        <v>45</v>
      </c>
      <c r="W16" s="148">
        <v>19</v>
      </c>
      <c r="X16" s="148">
        <v>26</v>
      </c>
      <c r="Y16" s="148"/>
      <c r="Z16" s="148">
        <v>54</v>
      </c>
      <c r="AA16" s="148">
        <v>25</v>
      </c>
      <c r="AB16" s="148">
        <v>29</v>
      </c>
      <c r="AC16" s="121"/>
    </row>
    <row r="17" spans="1:29" x14ac:dyDescent="0.25">
      <c r="A17" s="26" t="s">
        <v>209</v>
      </c>
      <c r="B17" s="148">
        <f t="shared" si="2"/>
        <v>279</v>
      </c>
      <c r="C17" s="148">
        <f t="shared" si="1"/>
        <v>138</v>
      </c>
      <c r="D17" s="148">
        <f t="shared" si="1"/>
        <v>141</v>
      </c>
      <c r="E17" s="148"/>
      <c r="F17" s="148">
        <v>38</v>
      </c>
      <c r="G17" s="148">
        <v>18</v>
      </c>
      <c r="H17" s="148">
        <v>20</v>
      </c>
      <c r="I17" s="148"/>
      <c r="J17" s="148">
        <v>53</v>
      </c>
      <c r="K17" s="148">
        <v>29</v>
      </c>
      <c r="L17" s="148">
        <v>24</v>
      </c>
      <c r="M17" s="148"/>
      <c r="N17" s="148">
        <v>36</v>
      </c>
      <c r="O17" s="148">
        <v>15</v>
      </c>
      <c r="P17" s="148">
        <v>21</v>
      </c>
      <c r="Q17" s="148"/>
      <c r="R17" s="148">
        <v>55</v>
      </c>
      <c r="S17" s="148">
        <v>27</v>
      </c>
      <c r="T17" s="148">
        <v>28</v>
      </c>
      <c r="U17" s="148"/>
      <c r="V17" s="148">
        <v>50</v>
      </c>
      <c r="W17" s="148">
        <v>24</v>
      </c>
      <c r="X17" s="148">
        <v>26</v>
      </c>
      <c r="Y17" s="148"/>
      <c r="Z17" s="148">
        <v>47</v>
      </c>
      <c r="AA17" s="148">
        <v>25</v>
      </c>
      <c r="AB17" s="148">
        <v>22</v>
      </c>
      <c r="AC17" s="121"/>
    </row>
    <row r="18" spans="1:29" x14ac:dyDescent="0.25">
      <c r="A18" s="26" t="s">
        <v>210</v>
      </c>
      <c r="B18" s="148">
        <f t="shared" si="2"/>
        <v>202</v>
      </c>
      <c r="C18" s="148">
        <f t="shared" si="1"/>
        <v>100</v>
      </c>
      <c r="D18" s="148">
        <f t="shared" si="1"/>
        <v>102</v>
      </c>
      <c r="E18" s="148"/>
      <c r="F18" s="148">
        <v>27</v>
      </c>
      <c r="G18" s="148">
        <v>14</v>
      </c>
      <c r="H18" s="148">
        <v>13</v>
      </c>
      <c r="I18" s="148"/>
      <c r="J18" s="148">
        <v>30</v>
      </c>
      <c r="K18" s="148">
        <v>16</v>
      </c>
      <c r="L18" s="148">
        <v>14</v>
      </c>
      <c r="M18" s="148"/>
      <c r="N18" s="148">
        <v>31</v>
      </c>
      <c r="O18" s="148">
        <v>17</v>
      </c>
      <c r="P18" s="148">
        <v>14</v>
      </c>
      <c r="Q18" s="148"/>
      <c r="R18" s="148">
        <v>40</v>
      </c>
      <c r="S18" s="148">
        <v>18</v>
      </c>
      <c r="T18" s="148">
        <v>22</v>
      </c>
      <c r="U18" s="148"/>
      <c r="V18" s="148">
        <v>37</v>
      </c>
      <c r="W18" s="148">
        <v>20</v>
      </c>
      <c r="X18" s="148">
        <v>17</v>
      </c>
      <c r="Y18" s="148"/>
      <c r="Z18" s="148">
        <v>37</v>
      </c>
      <c r="AA18" s="148">
        <v>15</v>
      </c>
      <c r="AB18" s="148">
        <v>22</v>
      </c>
      <c r="AC18" s="121"/>
    </row>
    <row r="19" spans="1:29" x14ac:dyDescent="0.25">
      <c r="A19" s="26" t="s">
        <v>213</v>
      </c>
      <c r="B19" s="148">
        <f t="shared" si="2"/>
        <v>139</v>
      </c>
      <c r="C19" s="148">
        <f t="shared" si="1"/>
        <v>56</v>
      </c>
      <c r="D19" s="148">
        <f t="shared" si="1"/>
        <v>83</v>
      </c>
      <c r="E19" s="148"/>
      <c r="F19" s="148">
        <v>22</v>
      </c>
      <c r="G19" s="148">
        <v>9</v>
      </c>
      <c r="H19" s="148">
        <v>13</v>
      </c>
      <c r="I19" s="148"/>
      <c r="J19" s="148">
        <v>17</v>
      </c>
      <c r="K19" s="148">
        <v>6</v>
      </c>
      <c r="L19" s="148">
        <v>11</v>
      </c>
      <c r="M19" s="148"/>
      <c r="N19" s="148">
        <v>18</v>
      </c>
      <c r="O19" s="148">
        <v>8</v>
      </c>
      <c r="P19" s="148">
        <v>10</v>
      </c>
      <c r="Q19" s="148"/>
      <c r="R19" s="148">
        <v>26</v>
      </c>
      <c r="S19" s="148">
        <v>9</v>
      </c>
      <c r="T19" s="148">
        <v>17</v>
      </c>
      <c r="U19" s="148"/>
      <c r="V19" s="148">
        <v>28</v>
      </c>
      <c r="W19" s="148">
        <v>10</v>
      </c>
      <c r="X19" s="148">
        <v>18</v>
      </c>
      <c r="Y19" s="148"/>
      <c r="Z19" s="148">
        <v>28</v>
      </c>
      <c r="AA19" s="148">
        <v>14</v>
      </c>
      <c r="AB19" s="148">
        <v>14</v>
      </c>
      <c r="AC19" s="121"/>
    </row>
    <row r="20" spans="1:29" x14ac:dyDescent="0.25">
      <c r="A20" s="26" t="s">
        <v>214</v>
      </c>
      <c r="B20" s="148">
        <f t="shared" si="2"/>
        <v>91</v>
      </c>
      <c r="C20" s="148">
        <f t="shared" si="1"/>
        <v>48</v>
      </c>
      <c r="D20" s="148">
        <f t="shared" si="1"/>
        <v>43</v>
      </c>
      <c r="E20" s="148"/>
      <c r="F20" s="148">
        <v>16</v>
      </c>
      <c r="G20" s="148">
        <v>10</v>
      </c>
      <c r="H20" s="148">
        <v>6</v>
      </c>
      <c r="I20" s="148"/>
      <c r="J20" s="148">
        <v>13</v>
      </c>
      <c r="K20" s="148">
        <v>9</v>
      </c>
      <c r="L20" s="148">
        <v>4</v>
      </c>
      <c r="M20" s="148"/>
      <c r="N20" s="148">
        <v>20</v>
      </c>
      <c r="O20" s="148">
        <v>9</v>
      </c>
      <c r="P20" s="148">
        <v>11</v>
      </c>
      <c r="Q20" s="148"/>
      <c r="R20" s="148">
        <v>16</v>
      </c>
      <c r="S20" s="148">
        <v>8</v>
      </c>
      <c r="T20" s="148">
        <v>8</v>
      </c>
      <c r="U20" s="148"/>
      <c r="V20" s="148">
        <v>11</v>
      </c>
      <c r="W20" s="148">
        <v>3</v>
      </c>
      <c r="X20" s="148">
        <v>8</v>
      </c>
      <c r="Y20" s="148"/>
      <c r="Z20" s="148">
        <v>15</v>
      </c>
      <c r="AA20" s="148">
        <v>9</v>
      </c>
      <c r="AB20" s="148">
        <v>6</v>
      </c>
      <c r="AC20" s="121"/>
    </row>
    <row r="21" spans="1:29" x14ac:dyDescent="0.25">
      <c r="A21" s="26" t="s">
        <v>216</v>
      </c>
      <c r="B21" s="148">
        <f t="shared" si="2"/>
        <v>370</v>
      </c>
      <c r="C21" s="148">
        <f t="shared" si="1"/>
        <v>214</v>
      </c>
      <c r="D21" s="148">
        <f t="shared" si="1"/>
        <v>156</v>
      </c>
      <c r="E21" s="148"/>
      <c r="F21" s="148">
        <v>66</v>
      </c>
      <c r="G21" s="148">
        <v>42</v>
      </c>
      <c r="H21" s="148">
        <v>24</v>
      </c>
      <c r="I21" s="148"/>
      <c r="J21" s="148">
        <v>70</v>
      </c>
      <c r="K21" s="148">
        <v>36</v>
      </c>
      <c r="L21" s="148">
        <v>34</v>
      </c>
      <c r="M21" s="148"/>
      <c r="N21" s="148">
        <v>54</v>
      </c>
      <c r="O21" s="148">
        <v>33</v>
      </c>
      <c r="P21" s="148">
        <v>21</v>
      </c>
      <c r="Q21" s="148"/>
      <c r="R21" s="148">
        <v>73</v>
      </c>
      <c r="S21" s="148">
        <v>39</v>
      </c>
      <c r="T21" s="148">
        <v>34</v>
      </c>
      <c r="U21" s="148"/>
      <c r="V21" s="148">
        <v>43</v>
      </c>
      <c r="W21" s="148">
        <v>28</v>
      </c>
      <c r="X21" s="148">
        <v>15</v>
      </c>
      <c r="Y21" s="148"/>
      <c r="Z21" s="148">
        <v>64</v>
      </c>
      <c r="AA21" s="148">
        <v>36</v>
      </c>
      <c r="AB21" s="148">
        <v>28</v>
      </c>
      <c r="AC21" s="121"/>
    </row>
    <row r="22" spans="1:29" x14ac:dyDescent="0.25"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21"/>
    </row>
    <row r="23" spans="1:29" x14ac:dyDescent="0.25">
      <c r="A23" s="24" t="s">
        <v>153</v>
      </c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20"/>
    </row>
    <row r="24" spans="1:29" s="2" customFormat="1" x14ac:dyDescent="0.25">
      <c r="A24" s="25" t="s">
        <v>130</v>
      </c>
      <c r="B24" s="151">
        <v>99.272349272349274</v>
      </c>
      <c r="C24" s="151">
        <v>98.945981554677203</v>
      </c>
      <c r="D24" s="151">
        <v>99.565732333201737</v>
      </c>
      <c r="E24" s="151"/>
      <c r="F24" s="151">
        <v>98.844672657252886</v>
      </c>
      <c r="G24" s="151">
        <v>98.652291105121293</v>
      </c>
      <c r="H24" s="151">
        <v>99.019607843137265</v>
      </c>
      <c r="I24" s="151"/>
      <c r="J24" s="151">
        <v>99.482535575679179</v>
      </c>
      <c r="K24" s="151">
        <v>99.164345403899716</v>
      </c>
      <c r="L24" s="151">
        <v>99.758454106280197</v>
      </c>
      <c r="M24" s="151"/>
      <c r="N24" s="151">
        <v>99.481865284974091</v>
      </c>
      <c r="O24" s="151">
        <v>99.214659685863865</v>
      </c>
      <c r="P24" s="151">
        <v>99.743589743589752</v>
      </c>
      <c r="Q24" s="151"/>
      <c r="R24" s="151">
        <v>99.032648125755742</v>
      </c>
      <c r="S24" s="151">
        <v>98.191214470284237</v>
      </c>
      <c r="T24" s="151">
        <v>99.772727272727266</v>
      </c>
      <c r="U24" s="151"/>
      <c r="V24" s="151">
        <v>98.879202988792031</v>
      </c>
      <c r="W24" s="151">
        <v>98.35164835164835</v>
      </c>
      <c r="X24" s="151">
        <v>99.316628701594539</v>
      </c>
      <c r="Y24" s="151"/>
      <c r="Z24" s="151">
        <v>99.883177570093466</v>
      </c>
      <c r="AA24" s="151">
        <v>100</v>
      </c>
      <c r="AB24" s="151">
        <v>99.773755656108591</v>
      </c>
      <c r="AC24" s="125"/>
    </row>
    <row r="25" spans="1:29" x14ac:dyDescent="0.25">
      <c r="A25" s="26" t="s">
        <v>197</v>
      </c>
      <c r="B25" s="149">
        <v>99.629629629629633</v>
      </c>
      <c r="C25" s="149">
        <v>99.492385786802032</v>
      </c>
      <c r="D25" s="149">
        <v>99.759615384615387</v>
      </c>
      <c r="E25" s="149"/>
      <c r="F25" s="149">
        <v>99.193548387096769</v>
      </c>
      <c r="G25" s="149">
        <v>98.360655737704917</v>
      </c>
      <c r="H25" s="149">
        <v>100</v>
      </c>
      <c r="I25" s="149"/>
      <c r="J25" s="149">
        <v>100</v>
      </c>
      <c r="K25" s="149">
        <v>100</v>
      </c>
      <c r="L25" s="149">
        <v>100</v>
      </c>
      <c r="M25" s="149"/>
      <c r="N25" s="149">
        <v>99.280575539568346</v>
      </c>
      <c r="O25" s="149">
        <v>100</v>
      </c>
      <c r="P25" s="149">
        <v>98.571428571428584</v>
      </c>
      <c r="Q25" s="149"/>
      <c r="R25" s="149">
        <v>100</v>
      </c>
      <c r="S25" s="149">
        <v>100</v>
      </c>
      <c r="T25" s="149">
        <v>100</v>
      </c>
      <c r="U25" s="149"/>
      <c r="V25" s="149">
        <v>99.290780141843967</v>
      </c>
      <c r="W25" s="149">
        <v>98.591549295774655</v>
      </c>
      <c r="X25" s="149">
        <v>100</v>
      </c>
      <c r="Y25" s="149"/>
      <c r="Z25" s="149">
        <v>100</v>
      </c>
      <c r="AA25" s="149">
        <v>100</v>
      </c>
      <c r="AB25" s="149">
        <v>100</v>
      </c>
      <c r="AC25" s="121"/>
    </row>
    <row r="26" spans="1:29" x14ac:dyDescent="0.25">
      <c r="A26" s="26" t="s">
        <v>198</v>
      </c>
      <c r="B26" s="149">
        <v>99.893048128342244</v>
      </c>
      <c r="C26" s="149">
        <v>99.75186104218362</v>
      </c>
      <c r="D26" s="149">
        <v>100</v>
      </c>
      <c r="E26" s="149"/>
      <c r="F26" s="149">
        <v>100</v>
      </c>
      <c r="G26" s="149">
        <v>100</v>
      </c>
      <c r="H26" s="149">
        <v>100</v>
      </c>
      <c r="I26" s="149"/>
      <c r="J26" s="149">
        <v>100</v>
      </c>
      <c r="K26" s="149">
        <v>100</v>
      </c>
      <c r="L26" s="149">
        <v>100</v>
      </c>
      <c r="M26" s="149"/>
      <c r="N26" s="149">
        <v>100</v>
      </c>
      <c r="O26" s="149">
        <v>100</v>
      </c>
      <c r="P26" s="149">
        <v>100</v>
      </c>
      <c r="Q26" s="149"/>
      <c r="R26" s="149">
        <v>100</v>
      </c>
      <c r="S26" s="149">
        <v>100</v>
      </c>
      <c r="T26" s="149">
        <v>100</v>
      </c>
      <c r="U26" s="149"/>
      <c r="V26" s="149">
        <v>99.431818181818173</v>
      </c>
      <c r="W26" s="149">
        <v>98.571428571428584</v>
      </c>
      <c r="X26" s="149">
        <v>100</v>
      </c>
      <c r="Y26" s="149"/>
      <c r="Z26" s="149">
        <v>100</v>
      </c>
      <c r="AA26" s="149">
        <v>100</v>
      </c>
      <c r="AB26" s="149">
        <v>100</v>
      </c>
      <c r="AC26" s="121"/>
    </row>
    <row r="27" spans="1:29" x14ac:dyDescent="0.25">
      <c r="A27" s="26" t="s">
        <v>199</v>
      </c>
      <c r="B27" s="149">
        <v>98.650927487352448</v>
      </c>
      <c r="C27" s="149">
        <v>98.832684824902728</v>
      </c>
      <c r="D27" s="149">
        <v>98.511904761904773</v>
      </c>
      <c r="E27" s="149"/>
      <c r="F27" s="149">
        <v>97.727272727272734</v>
      </c>
      <c r="G27" s="149">
        <v>100</v>
      </c>
      <c r="H27" s="149">
        <v>95.652173913043484</v>
      </c>
      <c r="I27" s="149"/>
      <c r="J27" s="149">
        <v>100</v>
      </c>
      <c r="K27" s="149">
        <v>100</v>
      </c>
      <c r="L27" s="149">
        <v>100</v>
      </c>
      <c r="M27" s="149"/>
      <c r="N27" s="149">
        <v>100</v>
      </c>
      <c r="O27" s="149">
        <v>100</v>
      </c>
      <c r="P27" s="149">
        <v>100</v>
      </c>
      <c r="Q27" s="149"/>
      <c r="R27" s="149">
        <v>96.907216494845358</v>
      </c>
      <c r="S27" s="149">
        <v>95.744680851063833</v>
      </c>
      <c r="T27" s="149">
        <v>98</v>
      </c>
      <c r="U27" s="149"/>
      <c r="V27" s="149">
        <v>96.875</v>
      </c>
      <c r="W27" s="149">
        <v>97.297297297297305</v>
      </c>
      <c r="X27" s="149">
        <v>96.610169491525426</v>
      </c>
      <c r="Y27" s="149"/>
      <c r="Z27" s="149">
        <v>100</v>
      </c>
      <c r="AA27" s="149">
        <v>100</v>
      </c>
      <c r="AB27" s="149">
        <v>100</v>
      </c>
      <c r="AC27" s="121"/>
    </row>
    <row r="28" spans="1:29" x14ac:dyDescent="0.25">
      <c r="A28" s="26" t="s">
        <v>202</v>
      </c>
      <c r="B28" s="149">
        <v>100</v>
      </c>
      <c r="C28" s="149">
        <v>100</v>
      </c>
      <c r="D28" s="149">
        <v>100</v>
      </c>
      <c r="E28" s="149"/>
      <c r="F28" s="149">
        <v>100</v>
      </c>
      <c r="G28" s="149">
        <v>100</v>
      </c>
      <c r="H28" s="149">
        <v>100</v>
      </c>
      <c r="I28" s="149"/>
      <c r="J28" s="149">
        <v>100</v>
      </c>
      <c r="K28" s="149">
        <v>100</v>
      </c>
      <c r="L28" s="149">
        <v>100</v>
      </c>
      <c r="M28" s="149"/>
      <c r="N28" s="149">
        <v>100</v>
      </c>
      <c r="O28" s="149">
        <v>100</v>
      </c>
      <c r="P28" s="149">
        <v>100</v>
      </c>
      <c r="Q28" s="149"/>
      <c r="R28" s="149">
        <v>100</v>
      </c>
      <c r="S28" s="149">
        <v>100</v>
      </c>
      <c r="T28" s="149">
        <v>100</v>
      </c>
      <c r="U28" s="149"/>
      <c r="V28" s="149">
        <v>100</v>
      </c>
      <c r="W28" s="149">
        <v>100</v>
      </c>
      <c r="X28" s="149">
        <v>100</v>
      </c>
      <c r="Y28" s="149"/>
      <c r="Z28" s="149">
        <v>100</v>
      </c>
      <c r="AA28" s="149">
        <v>100</v>
      </c>
      <c r="AB28" s="149">
        <v>100</v>
      </c>
      <c r="AC28" s="121"/>
    </row>
    <row r="29" spans="1:29" x14ac:dyDescent="0.25">
      <c r="A29" s="26" t="s">
        <v>204</v>
      </c>
      <c r="B29" s="149">
        <v>100</v>
      </c>
      <c r="C29" s="149">
        <v>100</v>
      </c>
      <c r="D29" s="149">
        <v>100</v>
      </c>
      <c r="E29" s="149"/>
      <c r="F29" s="149">
        <v>100</v>
      </c>
      <c r="G29" s="149">
        <v>100</v>
      </c>
      <c r="H29" s="149">
        <v>100</v>
      </c>
      <c r="I29" s="149"/>
      <c r="J29" s="149">
        <v>100</v>
      </c>
      <c r="K29" s="149">
        <v>100</v>
      </c>
      <c r="L29" s="149">
        <v>100</v>
      </c>
      <c r="M29" s="149"/>
      <c r="N29" s="149">
        <v>100</v>
      </c>
      <c r="O29" s="149">
        <v>100</v>
      </c>
      <c r="P29" s="149">
        <v>100</v>
      </c>
      <c r="Q29" s="149"/>
      <c r="R29" s="149">
        <v>100</v>
      </c>
      <c r="S29" s="149">
        <v>100</v>
      </c>
      <c r="T29" s="149">
        <v>100</v>
      </c>
      <c r="U29" s="149"/>
      <c r="V29" s="149">
        <v>100</v>
      </c>
      <c r="W29" s="149">
        <v>100</v>
      </c>
      <c r="X29" s="149">
        <v>100</v>
      </c>
      <c r="Y29" s="149"/>
      <c r="Z29" s="149">
        <v>100</v>
      </c>
      <c r="AA29" s="149">
        <v>100</v>
      </c>
      <c r="AB29" s="149">
        <v>100</v>
      </c>
      <c r="AC29" s="121"/>
    </row>
    <row r="30" spans="1:29" x14ac:dyDescent="0.25">
      <c r="A30" s="26" t="s">
        <v>205</v>
      </c>
      <c r="B30" s="149">
        <v>99.626865671641795</v>
      </c>
      <c r="C30" s="149">
        <v>100</v>
      </c>
      <c r="D30" s="149">
        <v>99.242424242424249</v>
      </c>
      <c r="E30" s="149"/>
      <c r="F30" s="149">
        <v>100</v>
      </c>
      <c r="G30" s="149">
        <v>100</v>
      </c>
      <c r="H30" s="149">
        <v>100</v>
      </c>
      <c r="I30" s="149"/>
      <c r="J30" s="149">
        <v>100</v>
      </c>
      <c r="K30" s="149">
        <v>100</v>
      </c>
      <c r="L30" s="149">
        <v>100</v>
      </c>
      <c r="M30" s="149"/>
      <c r="N30" s="149">
        <v>100</v>
      </c>
      <c r="O30" s="149">
        <v>100</v>
      </c>
      <c r="P30" s="149">
        <v>100</v>
      </c>
      <c r="Q30" s="149"/>
      <c r="R30" s="149">
        <v>100</v>
      </c>
      <c r="S30" s="149">
        <v>100</v>
      </c>
      <c r="T30" s="149">
        <v>100</v>
      </c>
      <c r="U30" s="149"/>
      <c r="V30" s="149">
        <v>100</v>
      </c>
      <c r="W30" s="149">
        <v>100</v>
      </c>
      <c r="X30" s="149">
        <v>100</v>
      </c>
      <c r="Y30" s="149"/>
      <c r="Z30" s="149">
        <v>98</v>
      </c>
      <c r="AA30" s="149">
        <v>100</v>
      </c>
      <c r="AB30" s="149">
        <v>96.296296296296291</v>
      </c>
      <c r="AC30" s="121"/>
    </row>
    <row r="31" spans="1:29" x14ac:dyDescent="0.25">
      <c r="A31" s="26" t="s">
        <v>206</v>
      </c>
      <c r="B31" s="149">
        <v>100</v>
      </c>
      <c r="C31" s="149">
        <v>100</v>
      </c>
      <c r="D31" s="149">
        <v>100</v>
      </c>
      <c r="E31" s="149"/>
      <c r="F31" s="149">
        <v>100</v>
      </c>
      <c r="G31" s="149">
        <v>100</v>
      </c>
      <c r="H31" s="149">
        <v>100</v>
      </c>
      <c r="I31" s="149"/>
      <c r="J31" s="149">
        <v>100</v>
      </c>
      <c r="K31" s="149">
        <v>100</v>
      </c>
      <c r="L31" s="149">
        <v>100</v>
      </c>
      <c r="M31" s="149"/>
      <c r="N31" s="149">
        <v>100</v>
      </c>
      <c r="O31" s="149">
        <v>100</v>
      </c>
      <c r="P31" s="149">
        <v>100</v>
      </c>
      <c r="Q31" s="149"/>
      <c r="R31" s="149">
        <v>100</v>
      </c>
      <c r="S31" s="149">
        <v>100</v>
      </c>
      <c r="T31" s="149">
        <v>100</v>
      </c>
      <c r="U31" s="149"/>
      <c r="V31" s="149">
        <v>100</v>
      </c>
      <c r="W31" s="149">
        <v>100</v>
      </c>
      <c r="X31" s="149">
        <v>100</v>
      </c>
      <c r="Y31" s="149"/>
      <c r="Z31" s="149">
        <v>100</v>
      </c>
      <c r="AA31" s="149">
        <v>100</v>
      </c>
      <c r="AB31" s="149">
        <v>100</v>
      </c>
      <c r="AC31" s="121"/>
    </row>
    <row r="32" spans="1:29" x14ac:dyDescent="0.25">
      <c r="A32" s="26" t="s">
        <v>209</v>
      </c>
      <c r="B32" s="149">
        <v>100</v>
      </c>
      <c r="C32" s="149">
        <v>100</v>
      </c>
      <c r="D32" s="149">
        <v>100</v>
      </c>
      <c r="E32" s="149"/>
      <c r="F32" s="149">
        <v>100</v>
      </c>
      <c r="G32" s="149">
        <v>100</v>
      </c>
      <c r="H32" s="149">
        <v>100</v>
      </c>
      <c r="I32" s="149"/>
      <c r="J32" s="149">
        <v>100</v>
      </c>
      <c r="K32" s="149">
        <v>100</v>
      </c>
      <c r="L32" s="149">
        <v>100</v>
      </c>
      <c r="M32" s="149"/>
      <c r="N32" s="149">
        <v>100</v>
      </c>
      <c r="O32" s="149">
        <v>100</v>
      </c>
      <c r="P32" s="149">
        <v>100</v>
      </c>
      <c r="Q32" s="149"/>
      <c r="R32" s="149">
        <v>100</v>
      </c>
      <c r="S32" s="149">
        <v>100</v>
      </c>
      <c r="T32" s="149">
        <v>100</v>
      </c>
      <c r="U32" s="149"/>
      <c r="V32" s="149">
        <v>100</v>
      </c>
      <c r="W32" s="149">
        <v>100</v>
      </c>
      <c r="X32" s="149">
        <v>100</v>
      </c>
      <c r="Y32" s="149"/>
      <c r="Z32" s="149">
        <v>100</v>
      </c>
      <c r="AA32" s="149">
        <v>100</v>
      </c>
      <c r="AB32" s="149">
        <v>100</v>
      </c>
      <c r="AC32" s="121"/>
    </row>
    <row r="33" spans="1:29" x14ac:dyDescent="0.25">
      <c r="A33" s="26" t="s">
        <v>210</v>
      </c>
      <c r="B33" s="149">
        <v>90.990990990990994</v>
      </c>
      <c r="C33" s="149">
        <v>86.206896551724128</v>
      </c>
      <c r="D33" s="149">
        <v>96.226415094339629</v>
      </c>
      <c r="E33" s="149"/>
      <c r="F33" s="149">
        <v>87.096774193548384</v>
      </c>
      <c r="G33" s="149">
        <v>87.5</v>
      </c>
      <c r="H33" s="149">
        <v>86.666666666666671</v>
      </c>
      <c r="I33" s="149"/>
      <c r="J33" s="149">
        <v>88.235294117647058</v>
      </c>
      <c r="K33" s="149">
        <v>84.210526315789465</v>
      </c>
      <c r="L33" s="149">
        <v>93.333333333333329</v>
      </c>
      <c r="M33" s="149"/>
      <c r="N33" s="149">
        <v>91.17647058823529</v>
      </c>
      <c r="O33" s="149">
        <v>85</v>
      </c>
      <c r="P33" s="149">
        <v>100</v>
      </c>
      <c r="Q33" s="149"/>
      <c r="R33" s="149">
        <v>88.888888888888886</v>
      </c>
      <c r="S33" s="149">
        <v>78.260869565217391</v>
      </c>
      <c r="T33" s="149">
        <v>100</v>
      </c>
      <c r="U33" s="149"/>
      <c r="V33" s="149">
        <v>90.243902439024396</v>
      </c>
      <c r="W33" s="149">
        <v>86.956521739130437</v>
      </c>
      <c r="X33" s="149">
        <v>94.444444444444443</v>
      </c>
      <c r="Y33" s="149"/>
      <c r="Z33" s="149">
        <v>100</v>
      </c>
      <c r="AA33" s="149">
        <v>100</v>
      </c>
      <c r="AB33" s="149">
        <v>100</v>
      </c>
      <c r="AC33" s="121"/>
    </row>
    <row r="34" spans="1:29" x14ac:dyDescent="0.25">
      <c r="A34" s="26" t="s">
        <v>213</v>
      </c>
      <c r="B34" s="149">
        <v>100</v>
      </c>
      <c r="C34" s="149">
        <v>100</v>
      </c>
      <c r="D34" s="149">
        <v>100</v>
      </c>
      <c r="E34" s="149"/>
      <c r="F34" s="149">
        <v>100</v>
      </c>
      <c r="G34" s="149">
        <v>100</v>
      </c>
      <c r="H34" s="149">
        <v>100</v>
      </c>
      <c r="I34" s="149"/>
      <c r="J34" s="149">
        <v>100</v>
      </c>
      <c r="K34" s="149">
        <v>100</v>
      </c>
      <c r="L34" s="149">
        <v>100</v>
      </c>
      <c r="M34" s="149"/>
      <c r="N34" s="149">
        <v>100</v>
      </c>
      <c r="O34" s="149">
        <v>100</v>
      </c>
      <c r="P34" s="149">
        <v>100</v>
      </c>
      <c r="Q34" s="149"/>
      <c r="R34" s="149">
        <v>100</v>
      </c>
      <c r="S34" s="149">
        <v>100</v>
      </c>
      <c r="T34" s="149">
        <v>100</v>
      </c>
      <c r="U34" s="149"/>
      <c r="V34" s="149">
        <v>100</v>
      </c>
      <c r="W34" s="149">
        <v>100</v>
      </c>
      <c r="X34" s="149">
        <v>100</v>
      </c>
      <c r="Y34" s="149"/>
      <c r="Z34" s="149">
        <v>100</v>
      </c>
      <c r="AA34" s="149">
        <v>100</v>
      </c>
      <c r="AB34" s="149">
        <v>100</v>
      </c>
    </row>
    <row r="35" spans="1:29" x14ac:dyDescent="0.25">
      <c r="A35" s="26" t="s">
        <v>214</v>
      </c>
      <c r="B35" s="149">
        <v>100</v>
      </c>
      <c r="C35" s="149">
        <v>100</v>
      </c>
      <c r="D35" s="149">
        <v>100</v>
      </c>
      <c r="E35" s="149"/>
      <c r="F35" s="149">
        <v>100</v>
      </c>
      <c r="G35" s="149">
        <v>100</v>
      </c>
      <c r="H35" s="149">
        <v>100</v>
      </c>
      <c r="I35" s="149"/>
      <c r="J35" s="149">
        <v>100</v>
      </c>
      <c r="K35" s="149">
        <v>100</v>
      </c>
      <c r="L35" s="149">
        <v>100</v>
      </c>
      <c r="M35" s="149"/>
      <c r="N35" s="149">
        <v>100</v>
      </c>
      <c r="O35" s="149">
        <v>100</v>
      </c>
      <c r="P35" s="149">
        <v>100</v>
      </c>
      <c r="Q35" s="149"/>
      <c r="R35" s="149">
        <v>100</v>
      </c>
      <c r="S35" s="149">
        <v>100</v>
      </c>
      <c r="T35" s="149">
        <v>100</v>
      </c>
      <c r="U35" s="149"/>
      <c r="V35" s="149">
        <v>100</v>
      </c>
      <c r="W35" s="149">
        <v>100</v>
      </c>
      <c r="X35" s="149">
        <v>100</v>
      </c>
      <c r="Y35" s="149"/>
      <c r="Z35" s="149">
        <v>100</v>
      </c>
      <c r="AA35" s="149">
        <v>100</v>
      </c>
      <c r="AB35" s="149">
        <v>100</v>
      </c>
      <c r="AC35" s="121"/>
    </row>
    <row r="36" spans="1:29" ht="15.75" thickBot="1" x14ac:dyDescent="0.3">
      <c r="A36" s="27" t="s">
        <v>216</v>
      </c>
      <c r="B36" s="150">
        <v>99.462365591397855</v>
      </c>
      <c r="C36" s="150">
        <v>99.074074074074076</v>
      </c>
      <c r="D36" s="150">
        <v>100</v>
      </c>
      <c r="E36" s="150"/>
      <c r="F36" s="150">
        <v>97.058823529411768</v>
      </c>
      <c r="G36" s="150">
        <v>95.454545454545453</v>
      </c>
      <c r="H36" s="150">
        <v>100</v>
      </c>
      <c r="I36" s="150"/>
      <c r="J36" s="150">
        <v>100</v>
      </c>
      <c r="K36" s="150">
        <v>100</v>
      </c>
      <c r="L36" s="150">
        <v>100</v>
      </c>
      <c r="M36" s="150"/>
      <c r="N36" s="150">
        <v>100</v>
      </c>
      <c r="O36" s="150">
        <v>100</v>
      </c>
      <c r="P36" s="150">
        <v>100</v>
      </c>
      <c r="Q36" s="150"/>
      <c r="R36" s="150">
        <v>100</v>
      </c>
      <c r="S36" s="150">
        <v>100</v>
      </c>
      <c r="T36" s="150">
        <v>100</v>
      </c>
      <c r="U36" s="150"/>
      <c r="V36" s="150">
        <v>100</v>
      </c>
      <c r="W36" s="150">
        <v>100</v>
      </c>
      <c r="X36" s="150">
        <v>100</v>
      </c>
      <c r="Y36" s="150"/>
      <c r="Z36" s="150">
        <v>100</v>
      </c>
      <c r="AA36" s="150">
        <v>100</v>
      </c>
      <c r="AB36" s="150">
        <v>100</v>
      </c>
      <c r="AC36" s="121"/>
    </row>
    <row r="37" spans="1:29" x14ac:dyDescent="0.25">
      <c r="A37" s="218" t="s">
        <v>122</v>
      </c>
      <c r="B37" s="218"/>
      <c r="C37" s="218"/>
      <c r="D37" s="218"/>
      <c r="E37" s="218"/>
      <c r="F37" s="218"/>
      <c r="G37" s="218"/>
      <c r="AC37" s="121"/>
    </row>
    <row r="38" spans="1:29" x14ac:dyDescent="0.25">
      <c r="AC38" s="121"/>
    </row>
    <row r="39" spans="1:29" x14ac:dyDescent="0.25">
      <c r="AC39" s="121"/>
    </row>
    <row r="40" spans="1:29" x14ac:dyDescent="0.25">
      <c r="AC40" s="121"/>
    </row>
    <row r="41" spans="1:29" x14ac:dyDescent="0.25">
      <c r="AC41" s="120"/>
    </row>
    <row r="42" spans="1:29" x14ac:dyDescent="0.25">
      <c r="AC42" s="121"/>
    </row>
    <row r="43" spans="1:29" x14ac:dyDescent="0.25">
      <c r="AC43" s="121"/>
    </row>
    <row r="44" spans="1:29" x14ac:dyDescent="0.25">
      <c r="AC44" s="121"/>
    </row>
  </sheetData>
  <mergeCells count="14">
    <mergeCell ref="A37:G37"/>
    <mergeCell ref="A5:AB5"/>
    <mergeCell ref="A1:AB1"/>
    <mergeCell ref="A2:AB2"/>
    <mergeCell ref="A3:AB3"/>
    <mergeCell ref="A4:AB4"/>
    <mergeCell ref="V6:X6"/>
    <mergeCell ref="Z6:AB6"/>
    <mergeCell ref="A6:A7"/>
    <mergeCell ref="B6:D6"/>
    <mergeCell ref="F6:H6"/>
    <mergeCell ref="J6:L6"/>
    <mergeCell ref="N6:P6"/>
    <mergeCell ref="R6:T6"/>
  </mergeCells>
  <hyperlinks>
    <hyperlink ref="AC2" location="Contenido!A1" display="Contenido" xr:uid="{F179BA68-197F-4CF8-80E5-95DEA3645B26}"/>
  </hyperlinks>
  <pageMargins left="0.7" right="0.7" top="0.75" bottom="0.75" header="0.3" footer="0.3"/>
  <pageSetup scale="6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2DA31-5D2F-4432-98B8-257CD7F3509D}">
  <sheetPr>
    <tabColor rgb="FFF2DAB1"/>
    <pageSetUpPr fitToPage="1"/>
  </sheetPr>
  <dimension ref="A1:AC44"/>
  <sheetViews>
    <sheetView showGridLines="0" workbookViewId="0">
      <pane xSplit="1" ySplit="7" topLeftCell="C8" activePane="bottomRight" state="frozen"/>
      <selection pane="topRight" activeCell="B1" sqref="B1"/>
      <selection pane="bottomLeft" activeCell="A8" sqref="A8"/>
      <selection pane="bottomRight"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5703125" customWidth="1"/>
    <col min="6" max="8" width="8.28515625" customWidth="1"/>
    <col min="9" max="9" width="1.7109375" customWidth="1"/>
    <col min="10" max="12" width="8.28515625" customWidth="1"/>
    <col min="13" max="13" width="1.7109375" customWidth="1"/>
    <col min="14" max="16" width="8.28515625" customWidth="1"/>
    <col min="17" max="17" width="1.5703125" customWidth="1"/>
    <col min="18" max="20" width="8.28515625" customWidth="1"/>
    <col min="21" max="21" width="1.42578125" customWidth="1"/>
    <col min="22" max="24" width="8.28515625" customWidth="1"/>
    <col min="25" max="25" width="1.28515625" customWidth="1"/>
    <col min="26" max="28" width="8.28515625" customWidth="1"/>
    <col min="29" max="29" width="14" style="119" customWidth="1"/>
  </cols>
  <sheetData>
    <row r="1" spans="1:29" x14ac:dyDescent="0.25">
      <c r="A1" s="223" t="s">
        <v>241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</row>
    <row r="2" spans="1:29" x14ac:dyDescent="0.25">
      <c r="A2" s="224" t="s">
        <v>193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114" t="s">
        <v>0</v>
      </c>
    </row>
    <row r="3" spans="1:29" x14ac:dyDescent="0.25">
      <c r="A3" s="223" t="s">
        <v>195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</row>
    <row r="4" spans="1:29" x14ac:dyDescent="0.25">
      <c r="A4" s="224" t="s">
        <v>240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</row>
    <row r="5" spans="1:29" x14ac:dyDescent="0.25">
      <c r="A5" s="224" t="s">
        <v>182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120"/>
    </row>
    <row r="6" spans="1:29" x14ac:dyDescent="0.25">
      <c r="A6" s="228" t="s">
        <v>196</v>
      </c>
      <c r="B6" s="226" t="s">
        <v>130</v>
      </c>
      <c r="C6" s="226"/>
      <c r="D6" s="226"/>
      <c r="E6" s="82"/>
      <c r="F6" s="226" t="s">
        <v>132</v>
      </c>
      <c r="G6" s="226"/>
      <c r="H6" s="226"/>
      <c r="I6" s="82"/>
      <c r="J6" s="226" t="s">
        <v>133</v>
      </c>
      <c r="K6" s="226"/>
      <c r="L6" s="226"/>
      <c r="M6" s="82"/>
      <c r="N6" s="226" t="s">
        <v>134</v>
      </c>
      <c r="O6" s="226"/>
      <c r="P6" s="226"/>
      <c r="Q6" s="82"/>
      <c r="R6" s="226" t="s">
        <v>136</v>
      </c>
      <c r="S6" s="226"/>
      <c r="T6" s="226"/>
      <c r="U6" s="82"/>
      <c r="V6" s="226" t="s">
        <v>137</v>
      </c>
      <c r="W6" s="226"/>
      <c r="X6" s="226"/>
      <c r="Y6" s="82"/>
      <c r="Z6" s="226" t="s">
        <v>138</v>
      </c>
      <c r="AA6" s="226"/>
      <c r="AB6" s="226"/>
    </row>
    <row r="7" spans="1:29" x14ac:dyDescent="0.25">
      <c r="A7" s="228"/>
      <c r="B7" s="83" t="s">
        <v>130</v>
      </c>
      <c r="C7" s="83" t="s">
        <v>184</v>
      </c>
      <c r="D7" s="83" t="s">
        <v>185</v>
      </c>
      <c r="E7" s="82"/>
      <c r="F7" s="83" t="s">
        <v>130</v>
      </c>
      <c r="G7" s="83" t="s">
        <v>184</v>
      </c>
      <c r="H7" s="83" t="s">
        <v>185</v>
      </c>
      <c r="I7" s="82"/>
      <c r="J7" s="83" t="s">
        <v>130</v>
      </c>
      <c r="K7" s="83" t="s">
        <v>184</v>
      </c>
      <c r="L7" s="83" t="s">
        <v>185</v>
      </c>
      <c r="M7" s="82"/>
      <c r="N7" s="83" t="s">
        <v>130</v>
      </c>
      <c r="O7" s="83" t="s">
        <v>184</v>
      </c>
      <c r="P7" s="83" t="s">
        <v>185</v>
      </c>
      <c r="Q7" s="82"/>
      <c r="R7" s="83" t="s">
        <v>130</v>
      </c>
      <c r="S7" s="83" t="s">
        <v>184</v>
      </c>
      <c r="T7" s="83" t="s">
        <v>185</v>
      </c>
      <c r="U7" s="82"/>
      <c r="V7" s="83" t="s">
        <v>130</v>
      </c>
      <c r="W7" s="83" t="s">
        <v>184</v>
      </c>
      <c r="X7" s="83" t="s">
        <v>185</v>
      </c>
      <c r="Y7" s="82"/>
      <c r="Z7" s="83" t="s">
        <v>130</v>
      </c>
      <c r="AA7" s="83" t="s">
        <v>184</v>
      </c>
      <c r="AB7" s="83" t="s">
        <v>185</v>
      </c>
      <c r="AC7" s="120"/>
    </row>
    <row r="8" spans="1:29" x14ac:dyDescent="0.25">
      <c r="A8" s="24" t="s">
        <v>147</v>
      </c>
    </row>
    <row r="9" spans="1:29" s="2" customFormat="1" x14ac:dyDescent="0.25">
      <c r="A9" s="25" t="s">
        <v>130</v>
      </c>
      <c r="B9" s="109">
        <f>SUM(B10:B21)</f>
        <v>35</v>
      </c>
      <c r="C9" s="109">
        <f t="shared" ref="C9:AB9" si="0">SUM(C10:C21)</f>
        <v>24</v>
      </c>
      <c r="D9" s="109">
        <f t="shared" si="0"/>
        <v>11</v>
      </c>
      <c r="E9" s="109"/>
      <c r="F9" s="109">
        <f t="shared" si="0"/>
        <v>9</v>
      </c>
      <c r="G9" s="109">
        <f t="shared" si="0"/>
        <v>5</v>
      </c>
      <c r="H9" s="109">
        <f t="shared" si="0"/>
        <v>4</v>
      </c>
      <c r="I9" s="109"/>
      <c r="J9" s="109">
        <f t="shared" si="0"/>
        <v>4</v>
      </c>
      <c r="K9" s="109">
        <f t="shared" si="0"/>
        <v>3</v>
      </c>
      <c r="L9" s="109">
        <f t="shared" si="0"/>
        <v>1</v>
      </c>
      <c r="M9" s="109"/>
      <c r="N9" s="109">
        <f t="shared" si="0"/>
        <v>4</v>
      </c>
      <c r="O9" s="109">
        <f t="shared" si="0"/>
        <v>3</v>
      </c>
      <c r="P9" s="109">
        <f t="shared" si="0"/>
        <v>1</v>
      </c>
      <c r="Q9" s="109"/>
      <c r="R9" s="109">
        <f t="shared" si="0"/>
        <v>8</v>
      </c>
      <c r="S9" s="109">
        <f t="shared" si="0"/>
        <v>7</v>
      </c>
      <c r="T9" s="109">
        <f t="shared" si="0"/>
        <v>1</v>
      </c>
      <c r="U9" s="109"/>
      <c r="V9" s="109">
        <f t="shared" si="0"/>
        <v>9</v>
      </c>
      <c r="W9" s="109">
        <f t="shared" si="0"/>
        <v>6</v>
      </c>
      <c r="X9" s="109">
        <f t="shared" si="0"/>
        <v>3</v>
      </c>
      <c r="Y9" s="109"/>
      <c r="Z9" s="109">
        <f t="shared" si="0"/>
        <v>1</v>
      </c>
      <c r="AA9" s="152" t="s">
        <v>191</v>
      </c>
      <c r="AB9" s="109">
        <f t="shared" si="0"/>
        <v>1</v>
      </c>
      <c r="AC9" s="120"/>
    </row>
    <row r="10" spans="1:29" x14ac:dyDescent="0.25">
      <c r="A10" s="26" t="s">
        <v>197</v>
      </c>
      <c r="B10" s="79">
        <f>+F10+N10+V10</f>
        <v>3</v>
      </c>
      <c r="C10" s="79">
        <f>+G10+W10</f>
        <v>2</v>
      </c>
      <c r="D10" s="79">
        <f>+P10</f>
        <v>1</v>
      </c>
      <c r="E10" s="79"/>
      <c r="F10" s="79">
        <v>1</v>
      </c>
      <c r="G10" s="79">
        <v>1</v>
      </c>
      <c r="H10" s="79" t="s">
        <v>191</v>
      </c>
      <c r="I10" s="79"/>
      <c r="J10" s="79" t="s">
        <v>191</v>
      </c>
      <c r="K10" s="79" t="s">
        <v>191</v>
      </c>
      <c r="L10" s="79" t="s">
        <v>191</v>
      </c>
      <c r="M10" s="79"/>
      <c r="N10" s="79">
        <v>1</v>
      </c>
      <c r="O10" s="79" t="s">
        <v>191</v>
      </c>
      <c r="P10" s="79">
        <v>1</v>
      </c>
      <c r="Q10" s="79"/>
      <c r="R10" s="79" t="s">
        <v>191</v>
      </c>
      <c r="S10" s="79" t="s">
        <v>191</v>
      </c>
      <c r="T10" s="79" t="s">
        <v>191</v>
      </c>
      <c r="U10" s="79"/>
      <c r="V10" s="79">
        <v>1</v>
      </c>
      <c r="W10" s="79">
        <v>1</v>
      </c>
      <c r="X10" s="79" t="s">
        <v>191</v>
      </c>
      <c r="Y10" s="79"/>
      <c r="Z10" s="79" t="s">
        <v>191</v>
      </c>
      <c r="AA10" s="79" t="s">
        <v>191</v>
      </c>
      <c r="AB10" s="79" t="s">
        <v>191</v>
      </c>
    </row>
    <row r="11" spans="1:29" x14ac:dyDescent="0.25">
      <c r="A11" s="26" t="s">
        <v>198</v>
      </c>
      <c r="B11" s="79">
        <f>+V11</f>
        <v>1</v>
      </c>
      <c r="C11" s="79">
        <f>+W11</f>
        <v>1</v>
      </c>
      <c r="D11" s="79" t="s">
        <v>191</v>
      </c>
      <c r="E11" s="79"/>
      <c r="F11" s="79" t="s">
        <v>191</v>
      </c>
      <c r="G11" s="79" t="s">
        <v>191</v>
      </c>
      <c r="H11" s="79" t="s">
        <v>191</v>
      </c>
      <c r="I11" s="79"/>
      <c r="J11" s="79" t="s">
        <v>191</v>
      </c>
      <c r="K11" s="79" t="s">
        <v>191</v>
      </c>
      <c r="L11" s="79" t="s">
        <v>191</v>
      </c>
      <c r="M11" s="79"/>
      <c r="N11" s="79" t="s">
        <v>191</v>
      </c>
      <c r="O11" s="79" t="s">
        <v>191</v>
      </c>
      <c r="P11" s="79" t="s">
        <v>191</v>
      </c>
      <c r="Q11" s="79"/>
      <c r="R11" s="79" t="s">
        <v>191</v>
      </c>
      <c r="S11" s="79" t="s">
        <v>191</v>
      </c>
      <c r="T11" s="79" t="s">
        <v>191</v>
      </c>
      <c r="U11" s="79"/>
      <c r="V11" s="79">
        <v>1</v>
      </c>
      <c r="W11" s="79">
        <v>1</v>
      </c>
      <c r="X11" s="79" t="s">
        <v>191</v>
      </c>
      <c r="Y11" s="79"/>
      <c r="Z11" s="79" t="s">
        <v>191</v>
      </c>
      <c r="AA11" s="79" t="s">
        <v>191</v>
      </c>
      <c r="AB11" s="79" t="s">
        <v>191</v>
      </c>
    </row>
    <row r="12" spans="1:29" x14ac:dyDescent="0.25">
      <c r="A12" s="26" t="s">
        <v>199</v>
      </c>
      <c r="B12" s="79">
        <f>+F12+R12+V12</f>
        <v>8</v>
      </c>
      <c r="C12" s="79">
        <f>+S12+W12</f>
        <v>3</v>
      </c>
      <c r="D12" s="79">
        <f>+H12+T12+X12</f>
        <v>5</v>
      </c>
      <c r="E12" s="79"/>
      <c r="F12" s="79">
        <v>2</v>
      </c>
      <c r="G12" s="79" t="s">
        <v>191</v>
      </c>
      <c r="H12" s="79">
        <v>2</v>
      </c>
      <c r="I12" s="79"/>
      <c r="J12" s="79" t="s">
        <v>191</v>
      </c>
      <c r="K12" s="79" t="s">
        <v>191</v>
      </c>
      <c r="L12" s="79" t="s">
        <v>191</v>
      </c>
      <c r="M12" s="79"/>
      <c r="N12" s="79" t="s">
        <v>191</v>
      </c>
      <c r="O12" s="79" t="s">
        <v>191</v>
      </c>
      <c r="P12" s="79" t="s">
        <v>191</v>
      </c>
      <c r="Q12" s="79"/>
      <c r="R12" s="79">
        <v>3</v>
      </c>
      <c r="S12" s="79">
        <v>2</v>
      </c>
      <c r="T12" s="79">
        <v>1</v>
      </c>
      <c r="U12" s="79"/>
      <c r="V12" s="79">
        <v>3</v>
      </c>
      <c r="W12" s="79">
        <v>1</v>
      </c>
      <c r="X12" s="79">
        <v>2</v>
      </c>
      <c r="Y12" s="79"/>
      <c r="Z12" s="79" t="s">
        <v>191</v>
      </c>
      <c r="AA12" s="79" t="s">
        <v>191</v>
      </c>
      <c r="AB12" s="79" t="s">
        <v>191</v>
      </c>
    </row>
    <row r="13" spans="1:29" x14ac:dyDescent="0.25">
      <c r="A13" s="26" t="s">
        <v>202</v>
      </c>
      <c r="B13" s="79" t="s">
        <v>191</v>
      </c>
      <c r="C13" s="79" t="s">
        <v>191</v>
      </c>
      <c r="D13" s="79" t="s">
        <v>191</v>
      </c>
      <c r="E13" s="79"/>
      <c r="F13" s="79" t="s">
        <v>191</v>
      </c>
      <c r="G13" s="79" t="s">
        <v>191</v>
      </c>
      <c r="H13" s="79" t="s">
        <v>191</v>
      </c>
      <c r="I13" s="79"/>
      <c r="J13" s="79" t="s">
        <v>191</v>
      </c>
      <c r="K13" s="79" t="s">
        <v>191</v>
      </c>
      <c r="L13" s="79" t="s">
        <v>191</v>
      </c>
      <c r="M13" s="79"/>
      <c r="N13" s="79" t="s">
        <v>191</v>
      </c>
      <c r="O13" s="79" t="s">
        <v>191</v>
      </c>
      <c r="P13" s="79" t="s">
        <v>191</v>
      </c>
      <c r="Q13" s="79"/>
      <c r="R13" s="79" t="s">
        <v>191</v>
      </c>
      <c r="S13" s="79" t="s">
        <v>191</v>
      </c>
      <c r="T13" s="79" t="s">
        <v>191</v>
      </c>
      <c r="U13" s="79"/>
      <c r="V13" s="79" t="s">
        <v>191</v>
      </c>
      <c r="W13" s="79" t="s">
        <v>191</v>
      </c>
      <c r="X13" s="79" t="s">
        <v>191</v>
      </c>
      <c r="Y13" s="79"/>
      <c r="Z13" s="79" t="s">
        <v>191</v>
      </c>
      <c r="AA13" s="79" t="s">
        <v>191</v>
      </c>
      <c r="AB13" s="79" t="s">
        <v>191</v>
      </c>
      <c r="AC13" s="121"/>
    </row>
    <row r="14" spans="1:29" x14ac:dyDescent="0.25">
      <c r="A14" s="26" t="s">
        <v>204</v>
      </c>
      <c r="B14" s="79" t="s">
        <v>191</v>
      </c>
      <c r="C14" s="79" t="s">
        <v>191</v>
      </c>
      <c r="D14" s="79" t="s">
        <v>191</v>
      </c>
      <c r="E14" s="79"/>
      <c r="F14" s="79" t="s">
        <v>191</v>
      </c>
      <c r="G14" s="79" t="s">
        <v>191</v>
      </c>
      <c r="H14" s="79" t="s">
        <v>191</v>
      </c>
      <c r="I14" s="79"/>
      <c r="J14" s="79" t="s">
        <v>191</v>
      </c>
      <c r="K14" s="79" t="s">
        <v>191</v>
      </c>
      <c r="L14" s="79" t="s">
        <v>191</v>
      </c>
      <c r="M14" s="79"/>
      <c r="N14" s="79" t="s">
        <v>191</v>
      </c>
      <c r="O14" s="79" t="s">
        <v>191</v>
      </c>
      <c r="P14" s="79" t="s">
        <v>191</v>
      </c>
      <c r="Q14" s="79"/>
      <c r="R14" s="79" t="s">
        <v>191</v>
      </c>
      <c r="S14" s="79" t="s">
        <v>191</v>
      </c>
      <c r="T14" s="79" t="s">
        <v>191</v>
      </c>
      <c r="U14" s="79"/>
      <c r="V14" s="79" t="s">
        <v>191</v>
      </c>
      <c r="W14" s="79" t="s">
        <v>191</v>
      </c>
      <c r="X14" s="79" t="s">
        <v>191</v>
      </c>
      <c r="Y14" s="79"/>
      <c r="Z14" s="79" t="s">
        <v>191</v>
      </c>
      <c r="AA14" s="79" t="s">
        <v>191</v>
      </c>
      <c r="AB14" s="79" t="s">
        <v>191</v>
      </c>
      <c r="AC14" s="120"/>
    </row>
    <row r="15" spans="1:29" x14ac:dyDescent="0.25">
      <c r="A15" s="26" t="s">
        <v>205</v>
      </c>
      <c r="B15" s="79">
        <f>Z15</f>
        <v>1</v>
      </c>
      <c r="C15" s="79" t="s">
        <v>191</v>
      </c>
      <c r="D15" s="79">
        <f>AB15</f>
        <v>1</v>
      </c>
      <c r="E15" s="79"/>
      <c r="F15" s="79" t="s">
        <v>191</v>
      </c>
      <c r="G15" s="79" t="s">
        <v>191</v>
      </c>
      <c r="H15" s="79" t="s">
        <v>191</v>
      </c>
      <c r="I15" s="79"/>
      <c r="J15" s="79" t="s">
        <v>191</v>
      </c>
      <c r="K15" s="79" t="s">
        <v>191</v>
      </c>
      <c r="L15" s="79" t="s">
        <v>191</v>
      </c>
      <c r="M15" s="79"/>
      <c r="N15" s="79" t="s">
        <v>191</v>
      </c>
      <c r="O15" s="79" t="s">
        <v>191</v>
      </c>
      <c r="P15" s="79" t="s">
        <v>191</v>
      </c>
      <c r="Q15" s="79"/>
      <c r="R15" s="79" t="s">
        <v>191</v>
      </c>
      <c r="S15" s="79" t="s">
        <v>191</v>
      </c>
      <c r="T15" s="79" t="s">
        <v>191</v>
      </c>
      <c r="U15" s="79"/>
      <c r="V15" s="79" t="s">
        <v>191</v>
      </c>
      <c r="W15" s="79" t="s">
        <v>191</v>
      </c>
      <c r="X15" s="79" t="s">
        <v>191</v>
      </c>
      <c r="Y15" s="79"/>
      <c r="Z15" s="79">
        <v>1</v>
      </c>
      <c r="AA15" s="79" t="s">
        <v>191</v>
      </c>
      <c r="AB15" s="79">
        <v>1</v>
      </c>
      <c r="AC15" s="121"/>
    </row>
    <row r="16" spans="1:29" x14ac:dyDescent="0.25">
      <c r="A16" s="26" t="s">
        <v>206</v>
      </c>
      <c r="B16" s="79" t="s">
        <v>191</v>
      </c>
      <c r="C16" s="79" t="s">
        <v>191</v>
      </c>
      <c r="D16" s="79" t="s">
        <v>191</v>
      </c>
      <c r="E16" s="79"/>
      <c r="F16" s="79" t="s">
        <v>191</v>
      </c>
      <c r="G16" s="79" t="s">
        <v>191</v>
      </c>
      <c r="H16" s="79" t="s">
        <v>191</v>
      </c>
      <c r="I16" s="79"/>
      <c r="J16" s="79" t="s">
        <v>191</v>
      </c>
      <c r="K16" s="79" t="s">
        <v>191</v>
      </c>
      <c r="L16" s="79" t="s">
        <v>191</v>
      </c>
      <c r="M16" s="79"/>
      <c r="N16" s="79" t="s">
        <v>191</v>
      </c>
      <c r="O16" s="79" t="s">
        <v>191</v>
      </c>
      <c r="P16" s="79" t="s">
        <v>191</v>
      </c>
      <c r="Q16" s="79"/>
      <c r="R16" s="79" t="s">
        <v>191</v>
      </c>
      <c r="S16" s="79" t="s">
        <v>191</v>
      </c>
      <c r="T16" s="79" t="s">
        <v>191</v>
      </c>
      <c r="U16" s="79"/>
      <c r="V16" s="79" t="s">
        <v>191</v>
      </c>
      <c r="W16" s="79" t="s">
        <v>191</v>
      </c>
      <c r="X16" s="79" t="s">
        <v>191</v>
      </c>
      <c r="Y16" s="79"/>
      <c r="Z16" s="79" t="s">
        <v>191</v>
      </c>
      <c r="AA16" s="79" t="s">
        <v>191</v>
      </c>
      <c r="AB16" s="79" t="s">
        <v>191</v>
      </c>
      <c r="AC16" s="121"/>
    </row>
    <row r="17" spans="1:29" x14ac:dyDescent="0.25">
      <c r="A17" s="26" t="s">
        <v>209</v>
      </c>
      <c r="B17" s="79" t="s">
        <v>191</v>
      </c>
      <c r="C17" s="79" t="s">
        <v>191</v>
      </c>
      <c r="D17" s="79" t="s">
        <v>191</v>
      </c>
      <c r="E17" s="79"/>
      <c r="F17" s="79" t="s">
        <v>191</v>
      </c>
      <c r="G17" s="79" t="s">
        <v>191</v>
      </c>
      <c r="H17" s="79" t="s">
        <v>191</v>
      </c>
      <c r="I17" s="79"/>
      <c r="J17" s="79" t="s">
        <v>191</v>
      </c>
      <c r="K17" s="79" t="s">
        <v>191</v>
      </c>
      <c r="L17" s="79" t="s">
        <v>191</v>
      </c>
      <c r="M17" s="79"/>
      <c r="N17" s="79" t="s">
        <v>191</v>
      </c>
      <c r="O17" s="79" t="s">
        <v>191</v>
      </c>
      <c r="P17" s="79" t="s">
        <v>191</v>
      </c>
      <c r="Q17" s="79"/>
      <c r="R17" s="79" t="s">
        <v>191</v>
      </c>
      <c r="S17" s="79" t="s">
        <v>191</v>
      </c>
      <c r="T17" s="79" t="s">
        <v>191</v>
      </c>
      <c r="U17" s="79"/>
      <c r="V17" s="79" t="s">
        <v>191</v>
      </c>
      <c r="W17" s="79" t="s">
        <v>191</v>
      </c>
      <c r="X17" s="79" t="s">
        <v>191</v>
      </c>
      <c r="Y17" s="79"/>
      <c r="Z17" s="79" t="s">
        <v>191</v>
      </c>
      <c r="AA17" s="79" t="s">
        <v>191</v>
      </c>
      <c r="AB17" s="79" t="s">
        <v>191</v>
      </c>
      <c r="AC17" s="121"/>
    </row>
    <row r="18" spans="1:29" x14ac:dyDescent="0.25">
      <c r="A18" s="26" t="s">
        <v>210</v>
      </c>
      <c r="B18" s="79">
        <f>+F18+J18+N18+R18+V18</f>
        <v>20</v>
      </c>
      <c r="C18" s="79">
        <f>+G18+K18+O18+S18+W18</f>
        <v>16</v>
      </c>
      <c r="D18" s="79">
        <f>+H18+L18+X18</f>
        <v>4</v>
      </c>
      <c r="E18" s="79"/>
      <c r="F18" s="79">
        <v>4</v>
      </c>
      <c r="G18" s="79">
        <v>2</v>
      </c>
      <c r="H18" s="79">
        <v>2</v>
      </c>
      <c r="I18" s="79"/>
      <c r="J18" s="79">
        <v>4</v>
      </c>
      <c r="K18" s="79">
        <v>3</v>
      </c>
      <c r="L18" s="79">
        <v>1</v>
      </c>
      <c r="M18" s="79"/>
      <c r="N18" s="79">
        <v>3</v>
      </c>
      <c r="O18" s="79">
        <v>3</v>
      </c>
      <c r="P18" s="79" t="s">
        <v>191</v>
      </c>
      <c r="Q18" s="79"/>
      <c r="R18" s="79">
        <v>5</v>
      </c>
      <c r="S18" s="79">
        <v>5</v>
      </c>
      <c r="T18" s="79" t="s">
        <v>191</v>
      </c>
      <c r="U18" s="79"/>
      <c r="V18" s="79">
        <v>4</v>
      </c>
      <c r="W18" s="79">
        <v>3</v>
      </c>
      <c r="X18" s="79">
        <v>1</v>
      </c>
      <c r="Y18" s="79"/>
      <c r="Z18" s="79" t="s">
        <v>191</v>
      </c>
      <c r="AA18" s="79" t="s">
        <v>191</v>
      </c>
      <c r="AB18" s="79" t="s">
        <v>191</v>
      </c>
      <c r="AC18" s="121"/>
    </row>
    <row r="19" spans="1:29" x14ac:dyDescent="0.25">
      <c r="A19" s="26" t="s">
        <v>213</v>
      </c>
      <c r="B19" s="79" t="s">
        <v>191</v>
      </c>
      <c r="C19" s="79" t="s">
        <v>191</v>
      </c>
      <c r="D19" s="79" t="s">
        <v>191</v>
      </c>
      <c r="E19" s="79"/>
      <c r="F19" s="79" t="s">
        <v>191</v>
      </c>
      <c r="G19" s="79" t="s">
        <v>191</v>
      </c>
      <c r="H19" s="79" t="s">
        <v>191</v>
      </c>
      <c r="I19" s="79"/>
      <c r="J19" s="79" t="s">
        <v>191</v>
      </c>
      <c r="K19" s="79" t="s">
        <v>191</v>
      </c>
      <c r="L19" s="79" t="s">
        <v>191</v>
      </c>
      <c r="M19" s="79"/>
      <c r="N19" s="79" t="s">
        <v>191</v>
      </c>
      <c r="O19" s="79" t="s">
        <v>191</v>
      </c>
      <c r="P19" s="79" t="s">
        <v>191</v>
      </c>
      <c r="Q19" s="79"/>
      <c r="R19" s="79" t="s">
        <v>191</v>
      </c>
      <c r="S19" s="79" t="s">
        <v>191</v>
      </c>
      <c r="T19" s="79" t="s">
        <v>191</v>
      </c>
      <c r="U19" s="79"/>
      <c r="V19" s="79" t="s">
        <v>191</v>
      </c>
      <c r="W19" s="79" t="s">
        <v>191</v>
      </c>
      <c r="X19" s="79" t="s">
        <v>191</v>
      </c>
      <c r="Y19" s="79"/>
      <c r="Z19" s="79" t="s">
        <v>191</v>
      </c>
      <c r="AA19" s="79" t="s">
        <v>191</v>
      </c>
      <c r="AB19" s="79" t="s">
        <v>191</v>
      </c>
      <c r="AC19" s="121"/>
    </row>
    <row r="20" spans="1:29" x14ac:dyDescent="0.25">
      <c r="A20" s="26" t="s">
        <v>214</v>
      </c>
      <c r="B20" s="79" t="s">
        <v>191</v>
      </c>
      <c r="C20" s="79" t="s">
        <v>191</v>
      </c>
      <c r="D20" s="79" t="s">
        <v>191</v>
      </c>
      <c r="E20" s="79"/>
      <c r="F20" s="79" t="s">
        <v>191</v>
      </c>
      <c r="G20" s="79" t="s">
        <v>191</v>
      </c>
      <c r="H20" s="79" t="s">
        <v>191</v>
      </c>
      <c r="I20" s="79"/>
      <c r="J20" s="79" t="s">
        <v>191</v>
      </c>
      <c r="K20" s="79" t="s">
        <v>191</v>
      </c>
      <c r="L20" s="79" t="s">
        <v>191</v>
      </c>
      <c r="M20" s="79"/>
      <c r="N20" s="79" t="s">
        <v>191</v>
      </c>
      <c r="O20" s="79" t="s">
        <v>191</v>
      </c>
      <c r="P20" s="79" t="s">
        <v>191</v>
      </c>
      <c r="Q20" s="79"/>
      <c r="R20" s="79" t="s">
        <v>191</v>
      </c>
      <c r="S20" s="79" t="s">
        <v>191</v>
      </c>
      <c r="T20" s="79" t="s">
        <v>191</v>
      </c>
      <c r="U20" s="79"/>
      <c r="V20" s="79" t="s">
        <v>191</v>
      </c>
      <c r="W20" s="79" t="s">
        <v>191</v>
      </c>
      <c r="X20" s="79" t="s">
        <v>191</v>
      </c>
      <c r="Y20" s="79"/>
      <c r="Z20" s="79" t="s">
        <v>191</v>
      </c>
      <c r="AA20" s="79" t="s">
        <v>191</v>
      </c>
      <c r="AB20" s="79" t="s">
        <v>191</v>
      </c>
      <c r="AC20" s="121"/>
    </row>
    <row r="21" spans="1:29" x14ac:dyDescent="0.25">
      <c r="A21" s="26" t="s">
        <v>216</v>
      </c>
      <c r="B21" s="79">
        <f>+F21</f>
        <v>2</v>
      </c>
      <c r="C21" s="79">
        <f>+G21</f>
        <v>2</v>
      </c>
      <c r="D21" s="79" t="s">
        <v>191</v>
      </c>
      <c r="E21" s="79"/>
      <c r="F21" s="79">
        <v>2</v>
      </c>
      <c r="G21" s="79">
        <v>2</v>
      </c>
      <c r="H21" s="79" t="s">
        <v>191</v>
      </c>
      <c r="I21" s="79"/>
      <c r="J21" s="79" t="s">
        <v>191</v>
      </c>
      <c r="K21" s="79" t="s">
        <v>191</v>
      </c>
      <c r="L21" s="79" t="s">
        <v>191</v>
      </c>
      <c r="M21" s="79"/>
      <c r="N21" s="79" t="s">
        <v>191</v>
      </c>
      <c r="O21" s="79" t="s">
        <v>191</v>
      </c>
      <c r="P21" s="79" t="s">
        <v>191</v>
      </c>
      <c r="Q21" s="79"/>
      <c r="R21" s="79" t="s">
        <v>191</v>
      </c>
      <c r="S21" s="79" t="s">
        <v>191</v>
      </c>
      <c r="T21" s="79" t="s">
        <v>191</v>
      </c>
      <c r="U21" s="79"/>
      <c r="V21" s="79" t="s">
        <v>191</v>
      </c>
      <c r="W21" s="79" t="s">
        <v>191</v>
      </c>
      <c r="X21" s="79" t="s">
        <v>191</v>
      </c>
      <c r="Y21" s="79"/>
      <c r="Z21" s="79" t="s">
        <v>191</v>
      </c>
      <c r="AA21" s="79" t="s">
        <v>191</v>
      </c>
      <c r="AB21" s="79" t="s">
        <v>191</v>
      </c>
      <c r="AC21" s="121"/>
    </row>
    <row r="22" spans="1:29" x14ac:dyDescent="0.25">
      <c r="AC22" s="121"/>
    </row>
    <row r="23" spans="1:29" x14ac:dyDescent="0.25">
      <c r="A23" s="24" t="s">
        <v>153</v>
      </c>
      <c r="AC23" s="120"/>
    </row>
    <row r="24" spans="1:29" s="2" customFormat="1" x14ac:dyDescent="0.25">
      <c r="A24" s="25" t="s">
        <v>130</v>
      </c>
      <c r="B24" s="80">
        <v>0.72765072765072769</v>
      </c>
      <c r="C24" s="80">
        <v>1.0540184453227932</v>
      </c>
      <c r="D24" s="80">
        <v>0.43426766679826295</v>
      </c>
      <c r="E24" s="80"/>
      <c r="F24" s="80">
        <v>1.1553273427471118</v>
      </c>
      <c r="G24" s="80">
        <v>1.3477088948787064</v>
      </c>
      <c r="H24" s="80">
        <v>0.98039215686274506</v>
      </c>
      <c r="I24" s="80"/>
      <c r="J24" s="80">
        <v>0.51746442432082795</v>
      </c>
      <c r="K24" s="80">
        <v>0.83565459610027859</v>
      </c>
      <c r="L24" s="80">
        <v>0.24154589371980675</v>
      </c>
      <c r="M24" s="80"/>
      <c r="N24" s="80">
        <v>0.5181347150259068</v>
      </c>
      <c r="O24" s="80">
        <v>0.78534031413612559</v>
      </c>
      <c r="P24" s="80">
        <v>0.25641025641025639</v>
      </c>
      <c r="Q24" s="80"/>
      <c r="R24" s="80">
        <v>0.96735187424425628</v>
      </c>
      <c r="S24" s="80">
        <v>1.8087855297157622</v>
      </c>
      <c r="T24" s="80">
        <v>0.22727272727272727</v>
      </c>
      <c r="U24" s="80"/>
      <c r="V24" s="80">
        <v>1.1207970112079702</v>
      </c>
      <c r="W24" s="80">
        <v>1.6483516483516485</v>
      </c>
      <c r="X24" s="80">
        <v>0.68337129840546695</v>
      </c>
      <c r="Y24" s="80"/>
      <c r="Z24" s="80">
        <v>0.11682242990654204</v>
      </c>
      <c r="AA24" s="80" t="s">
        <v>191</v>
      </c>
      <c r="AB24" s="80">
        <v>0.22624434389140274</v>
      </c>
      <c r="AC24" s="125"/>
    </row>
    <row r="25" spans="1:29" x14ac:dyDescent="0.25">
      <c r="A25" s="26" t="s">
        <v>197</v>
      </c>
      <c r="B25" s="81">
        <v>0.37037037037037041</v>
      </c>
      <c r="C25" s="81">
        <v>0.50761421319796951</v>
      </c>
      <c r="D25" s="81">
        <v>0.24038461538461539</v>
      </c>
      <c r="E25" s="81"/>
      <c r="F25" s="81">
        <v>0.80645161290322576</v>
      </c>
      <c r="G25" s="81">
        <v>1.639344262295082</v>
      </c>
      <c r="H25" s="81" t="s">
        <v>191</v>
      </c>
      <c r="I25" s="81"/>
      <c r="J25" s="81" t="s">
        <v>191</v>
      </c>
      <c r="K25" s="81" t="s">
        <v>191</v>
      </c>
      <c r="L25" s="81" t="s">
        <v>191</v>
      </c>
      <c r="M25" s="81"/>
      <c r="N25" s="81">
        <v>0.71942446043165476</v>
      </c>
      <c r="O25" s="81" t="s">
        <v>191</v>
      </c>
      <c r="P25" s="81">
        <v>1.4285714285714286</v>
      </c>
      <c r="Q25" s="81"/>
      <c r="R25" s="81" t="s">
        <v>191</v>
      </c>
      <c r="S25" s="81" t="s">
        <v>191</v>
      </c>
      <c r="T25" s="81" t="s">
        <v>191</v>
      </c>
      <c r="U25" s="81"/>
      <c r="V25" s="81">
        <v>0.70921985815602839</v>
      </c>
      <c r="W25" s="81">
        <v>1.4084507042253522</v>
      </c>
      <c r="X25" s="81" t="s">
        <v>191</v>
      </c>
      <c r="Y25" s="81"/>
      <c r="Z25" s="81" t="s">
        <v>191</v>
      </c>
      <c r="AA25" s="81" t="s">
        <v>191</v>
      </c>
      <c r="AB25" s="81" t="s">
        <v>191</v>
      </c>
      <c r="AC25" s="121"/>
    </row>
    <row r="26" spans="1:29" x14ac:dyDescent="0.25">
      <c r="A26" s="26" t="s">
        <v>198</v>
      </c>
      <c r="B26" s="81">
        <v>0.10695187165775401</v>
      </c>
      <c r="C26" s="81">
        <v>0.24813895781637718</v>
      </c>
      <c r="D26" s="81" t="s">
        <v>191</v>
      </c>
      <c r="E26" s="81"/>
      <c r="F26" s="81" t="s">
        <v>191</v>
      </c>
      <c r="G26" s="81" t="s">
        <v>191</v>
      </c>
      <c r="H26" s="81" t="s">
        <v>191</v>
      </c>
      <c r="I26" s="81"/>
      <c r="J26" s="81" t="s">
        <v>191</v>
      </c>
      <c r="K26" s="81" t="s">
        <v>191</v>
      </c>
      <c r="L26" s="81" t="s">
        <v>191</v>
      </c>
      <c r="M26" s="81"/>
      <c r="N26" s="81" t="s">
        <v>191</v>
      </c>
      <c r="O26" s="81" t="s">
        <v>191</v>
      </c>
      <c r="P26" s="81" t="s">
        <v>191</v>
      </c>
      <c r="Q26" s="81"/>
      <c r="R26" s="81" t="s">
        <v>191</v>
      </c>
      <c r="S26" s="81" t="s">
        <v>191</v>
      </c>
      <c r="T26" s="81" t="s">
        <v>191</v>
      </c>
      <c r="U26" s="81"/>
      <c r="V26" s="81">
        <v>0.56818181818181823</v>
      </c>
      <c r="W26" s="81">
        <v>1.4285714285714286</v>
      </c>
      <c r="X26" s="81" t="s">
        <v>191</v>
      </c>
      <c r="Y26" s="81"/>
      <c r="Z26" s="81" t="s">
        <v>191</v>
      </c>
      <c r="AA26" s="81" t="s">
        <v>191</v>
      </c>
      <c r="AB26" s="81" t="s">
        <v>191</v>
      </c>
      <c r="AC26" s="121"/>
    </row>
    <row r="27" spans="1:29" x14ac:dyDescent="0.25">
      <c r="A27" s="26" t="s">
        <v>199</v>
      </c>
      <c r="B27" s="81">
        <v>1.3490725126475547</v>
      </c>
      <c r="C27" s="81">
        <v>1.1673151750972763</v>
      </c>
      <c r="D27" s="81">
        <v>1.4880952380952379</v>
      </c>
      <c r="E27" s="81"/>
      <c r="F27" s="81">
        <v>2.2727272727272729</v>
      </c>
      <c r="G27" s="81" t="s">
        <v>191</v>
      </c>
      <c r="H27" s="81">
        <v>4.3478260869565215</v>
      </c>
      <c r="I27" s="81"/>
      <c r="J27" s="81" t="s">
        <v>191</v>
      </c>
      <c r="K27" s="81" t="s">
        <v>191</v>
      </c>
      <c r="L27" s="81" t="s">
        <v>191</v>
      </c>
      <c r="M27" s="81"/>
      <c r="N27" s="81" t="s">
        <v>191</v>
      </c>
      <c r="O27" s="81" t="s">
        <v>191</v>
      </c>
      <c r="P27" s="81" t="s">
        <v>191</v>
      </c>
      <c r="Q27" s="81"/>
      <c r="R27" s="81">
        <v>3.0927835051546393</v>
      </c>
      <c r="S27" s="81">
        <v>4.2553191489361701</v>
      </c>
      <c r="T27" s="81">
        <v>2</v>
      </c>
      <c r="U27" s="81"/>
      <c r="V27" s="81">
        <v>3.125</v>
      </c>
      <c r="W27" s="81">
        <v>2.7027027027027026</v>
      </c>
      <c r="X27" s="81">
        <v>3.3898305084745761</v>
      </c>
      <c r="Y27" s="81"/>
      <c r="Z27" s="81" t="s">
        <v>191</v>
      </c>
      <c r="AA27" s="81" t="s">
        <v>191</v>
      </c>
      <c r="AB27" s="81" t="s">
        <v>191</v>
      </c>
      <c r="AC27" s="121"/>
    </row>
    <row r="28" spans="1:29" x14ac:dyDescent="0.25">
      <c r="A28" s="26" t="s">
        <v>202</v>
      </c>
      <c r="B28" s="81" t="s">
        <v>191</v>
      </c>
      <c r="C28" s="81" t="s">
        <v>191</v>
      </c>
      <c r="D28" s="81" t="s">
        <v>191</v>
      </c>
      <c r="E28" s="81"/>
      <c r="F28" s="81" t="s">
        <v>191</v>
      </c>
      <c r="G28" s="81" t="s">
        <v>191</v>
      </c>
      <c r="H28" s="81" t="s">
        <v>191</v>
      </c>
      <c r="I28" s="81"/>
      <c r="J28" s="81" t="s">
        <v>191</v>
      </c>
      <c r="K28" s="81" t="s">
        <v>191</v>
      </c>
      <c r="L28" s="81" t="s">
        <v>191</v>
      </c>
      <c r="M28" s="81"/>
      <c r="N28" s="81" t="s">
        <v>191</v>
      </c>
      <c r="O28" s="81" t="s">
        <v>191</v>
      </c>
      <c r="P28" s="81" t="s">
        <v>191</v>
      </c>
      <c r="Q28" s="81"/>
      <c r="R28" s="81" t="s">
        <v>191</v>
      </c>
      <c r="S28" s="81" t="s">
        <v>191</v>
      </c>
      <c r="T28" s="81" t="s">
        <v>191</v>
      </c>
      <c r="U28" s="81"/>
      <c r="V28" s="81" t="s">
        <v>191</v>
      </c>
      <c r="W28" s="81" t="s">
        <v>191</v>
      </c>
      <c r="X28" s="81" t="s">
        <v>191</v>
      </c>
      <c r="Y28" s="81"/>
      <c r="Z28" s="81" t="s">
        <v>191</v>
      </c>
      <c r="AA28" s="81" t="s">
        <v>191</v>
      </c>
      <c r="AB28" s="81" t="s">
        <v>191</v>
      </c>
      <c r="AC28" s="121"/>
    </row>
    <row r="29" spans="1:29" x14ac:dyDescent="0.25">
      <c r="A29" s="26" t="s">
        <v>204</v>
      </c>
      <c r="B29" s="81" t="s">
        <v>191</v>
      </c>
      <c r="C29" s="81" t="s">
        <v>191</v>
      </c>
      <c r="D29" s="81" t="s">
        <v>191</v>
      </c>
      <c r="E29" s="81"/>
      <c r="F29" s="81" t="s">
        <v>191</v>
      </c>
      <c r="G29" s="81" t="s">
        <v>191</v>
      </c>
      <c r="H29" s="81" t="s">
        <v>191</v>
      </c>
      <c r="I29" s="81"/>
      <c r="J29" s="81" t="s">
        <v>191</v>
      </c>
      <c r="K29" s="81" t="s">
        <v>191</v>
      </c>
      <c r="L29" s="81" t="s">
        <v>191</v>
      </c>
      <c r="M29" s="81"/>
      <c r="N29" s="81" t="s">
        <v>191</v>
      </c>
      <c r="O29" s="81" t="s">
        <v>191</v>
      </c>
      <c r="P29" s="81" t="s">
        <v>191</v>
      </c>
      <c r="Q29" s="81"/>
      <c r="R29" s="81" t="s">
        <v>191</v>
      </c>
      <c r="S29" s="81" t="s">
        <v>191</v>
      </c>
      <c r="T29" s="81" t="s">
        <v>191</v>
      </c>
      <c r="U29" s="81"/>
      <c r="V29" s="81" t="s">
        <v>191</v>
      </c>
      <c r="W29" s="81" t="s">
        <v>191</v>
      </c>
      <c r="X29" s="81" t="s">
        <v>191</v>
      </c>
      <c r="Y29" s="81"/>
      <c r="Z29" s="81" t="s">
        <v>191</v>
      </c>
      <c r="AA29" s="81" t="s">
        <v>191</v>
      </c>
      <c r="AB29" s="81" t="s">
        <v>191</v>
      </c>
      <c r="AC29" s="121"/>
    </row>
    <row r="30" spans="1:29" x14ac:dyDescent="0.25">
      <c r="A30" s="26" t="s">
        <v>205</v>
      </c>
      <c r="B30" s="81">
        <v>0.37313432835820892</v>
      </c>
      <c r="C30" s="81" t="s">
        <v>191</v>
      </c>
      <c r="D30" s="81">
        <v>0.75757575757575757</v>
      </c>
      <c r="E30" s="81"/>
      <c r="F30" s="81" t="s">
        <v>191</v>
      </c>
      <c r="G30" s="81" t="s">
        <v>191</v>
      </c>
      <c r="H30" s="81" t="s">
        <v>191</v>
      </c>
      <c r="I30" s="81"/>
      <c r="J30" s="81" t="s">
        <v>191</v>
      </c>
      <c r="K30" s="81" t="s">
        <v>191</v>
      </c>
      <c r="L30" s="81" t="s">
        <v>191</v>
      </c>
      <c r="M30" s="81"/>
      <c r="N30" s="81" t="s">
        <v>191</v>
      </c>
      <c r="O30" s="81" t="s">
        <v>191</v>
      </c>
      <c r="P30" s="81" t="s">
        <v>191</v>
      </c>
      <c r="Q30" s="81"/>
      <c r="R30" s="81" t="s">
        <v>191</v>
      </c>
      <c r="S30" s="81" t="s">
        <v>191</v>
      </c>
      <c r="T30" s="81" t="s">
        <v>191</v>
      </c>
      <c r="U30" s="81"/>
      <c r="V30" s="81" t="s">
        <v>191</v>
      </c>
      <c r="W30" s="81" t="s">
        <v>191</v>
      </c>
      <c r="X30" s="81" t="s">
        <v>191</v>
      </c>
      <c r="Y30" s="81"/>
      <c r="Z30" s="81">
        <v>2</v>
      </c>
      <c r="AA30" s="81" t="s">
        <v>191</v>
      </c>
      <c r="AB30" s="81">
        <v>3.7037037037037033</v>
      </c>
      <c r="AC30" s="121"/>
    </row>
    <row r="31" spans="1:29" x14ac:dyDescent="0.25">
      <c r="A31" s="26" t="s">
        <v>206</v>
      </c>
      <c r="B31" s="81" t="s">
        <v>191</v>
      </c>
      <c r="C31" s="81" t="s">
        <v>191</v>
      </c>
      <c r="D31" s="81" t="s">
        <v>191</v>
      </c>
      <c r="E31" s="81"/>
      <c r="F31" s="81" t="s">
        <v>191</v>
      </c>
      <c r="G31" s="81" t="s">
        <v>191</v>
      </c>
      <c r="H31" s="81" t="s">
        <v>191</v>
      </c>
      <c r="I31" s="81"/>
      <c r="J31" s="81" t="s">
        <v>191</v>
      </c>
      <c r="K31" s="81" t="s">
        <v>191</v>
      </c>
      <c r="L31" s="81" t="s">
        <v>191</v>
      </c>
      <c r="M31" s="81"/>
      <c r="N31" s="81" t="s">
        <v>191</v>
      </c>
      <c r="O31" s="81" t="s">
        <v>191</v>
      </c>
      <c r="P31" s="81" t="s">
        <v>191</v>
      </c>
      <c r="Q31" s="81"/>
      <c r="R31" s="81" t="s">
        <v>191</v>
      </c>
      <c r="S31" s="81" t="s">
        <v>191</v>
      </c>
      <c r="T31" s="81" t="s">
        <v>191</v>
      </c>
      <c r="U31" s="81"/>
      <c r="V31" s="81" t="s">
        <v>191</v>
      </c>
      <c r="W31" s="81" t="s">
        <v>191</v>
      </c>
      <c r="X31" s="81" t="s">
        <v>191</v>
      </c>
      <c r="Y31" s="81"/>
      <c r="Z31" s="81" t="s">
        <v>191</v>
      </c>
      <c r="AA31" s="81" t="s">
        <v>191</v>
      </c>
      <c r="AB31" s="81" t="s">
        <v>191</v>
      </c>
      <c r="AC31" s="121"/>
    </row>
    <row r="32" spans="1:29" x14ac:dyDescent="0.25">
      <c r="A32" s="26" t="s">
        <v>209</v>
      </c>
      <c r="B32" s="81" t="s">
        <v>191</v>
      </c>
      <c r="C32" s="81" t="s">
        <v>191</v>
      </c>
      <c r="D32" s="81" t="s">
        <v>191</v>
      </c>
      <c r="E32" s="81"/>
      <c r="F32" s="81" t="s">
        <v>191</v>
      </c>
      <c r="G32" s="81" t="s">
        <v>191</v>
      </c>
      <c r="H32" s="81" t="s">
        <v>191</v>
      </c>
      <c r="I32" s="81"/>
      <c r="J32" s="81" t="s">
        <v>191</v>
      </c>
      <c r="K32" s="81" t="s">
        <v>191</v>
      </c>
      <c r="L32" s="81" t="s">
        <v>191</v>
      </c>
      <c r="M32" s="81"/>
      <c r="N32" s="81" t="s">
        <v>191</v>
      </c>
      <c r="O32" s="81" t="s">
        <v>191</v>
      </c>
      <c r="P32" s="81" t="s">
        <v>191</v>
      </c>
      <c r="Q32" s="81"/>
      <c r="R32" s="81" t="s">
        <v>191</v>
      </c>
      <c r="S32" s="81" t="s">
        <v>191</v>
      </c>
      <c r="T32" s="81" t="s">
        <v>191</v>
      </c>
      <c r="U32" s="81"/>
      <c r="V32" s="81" t="s">
        <v>191</v>
      </c>
      <c r="W32" s="81" t="s">
        <v>191</v>
      </c>
      <c r="X32" s="81" t="s">
        <v>191</v>
      </c>
      <c r="Y32" s="81"/>
      <c r="Z32" s="81" t="s">
        <v>191</v>
      </c>
      <c r="AA32" s="81" t="s">
        <v>191</v>
      </c>
      <c r="AB32" s="81" t="s">
        <v>191</v>
      </c>
      <c r="AC32" s="121"/>
    </row>
    <row r="33" spans="1:29" x14ac:dyDescent="0.25">
      <c r="A33" s="26" t="s">
        <v>210</v>
      </c>
      <c r="B33" s="81">
        <v>9.0090090090090094</v>
      </c>
      <c r="C33" s="81">
        <v>13.793103448275861</v>
      </c>
      <c r="D33" s="81">
        <v>3.7735849056603774</v>
      </c>
      <c r="E33" s="81"/>
      <c r="F33" s="81">
        <v>12.903225806451612</v>
      </c>
      <c r="G33" s="81">
        <v>12.5</v>
      </c>
      <c r="H33" s="81">
        <v>13.333333333333334</v>
      </c>
      <c r="I33" s="81"/>
      <c r="J33" s="81">
        <v>11.76470588235294</v>
      </c>
      <c r="K33" s="81">
        <v>15.789473684210526</v>
      </c>
      <c r="L33" s="81">
        <v>6.666666666666667</v>
      </c>
      <c r="M33" s="81"/>
      <c r="N33" s="81">
        <v>8.8235294117647065</v>
      </c>
      <c r="O33" s="81">
        <v>15</v>
      </c>
      <c r="P33" s="81" t="s">
        <v>191</v>
      </c>
      <c r="Q33" s="81"/>
      <c r="R33" s="81">
        <v>11.111111111111111</v>
      </c>
      <c r="S33" s="81">
        <v>21.739130434782609</v>
      </c>
      <c r="T33" s="81" t="s">
        <v>191</v>
      </c>
      <c r="U33" s="81"/>
      <c r="V33" s="81">
        <v>9.7560975609756095</v>
      </c>
      <c r="W33" s="81">
        <v>13.043478260869565</v>
      </c>
      <c r="X33" s="81">
        <v>5.5555555555555554</v>
      </c>
      <c r="Y33" s="81"/>
      <c r="Z33" s="81" t="s">
        <v>191</v>
      </c>
      <c r="AA33" s="81" t="s">
        <v>191</v>
      </c>
      <c r="AB33" s="81" t="s">
        <v>191</v>
      </c>
      <c r="AC33" s="121"/>
    </row>
    <row r="34" spans="1:29" x14ac:dyDescent="0.25">
      <c r="A34" s="26" t="s">
        <v>213</v>
      </c>
      <c r="B34" s="81" t="s">
        <v>191</v>
      </c>
      <c r="C34" s="81" t="s">
        <v>191</v>
      </c>
      <c r="D34" s="81" t="s">
        <v>191</v>
      </c>
      <c r="E34" s="81"/>
      <c r="F34" s="81" t="s">
        <v>191</v>
      </c>
      <c r="G34" s="81" t="s">
        <v>191</v>
      </c>
      <c r="H34" s="81" t="s">
        <v>191</v>
      </c>
      <c r="I34" s="81"/>
      <c r="J34" s="81" t="s">
        <v>191</v>
      </c>
      <c r="K34" s="81" t="s">
        <v>191</v>
      </c>
      <c r="L34" s="81" t="s">
        <v>191</v>
      </c>
      <c r="M34" s="81"/>
      <c r="N34" s="81" t="s">
        <v>191</v>
      </c>
      <c r="O34" s="81" t="s">
        <v>191</v>
      </c>
      <c r="P34" s="81" t="s">
        <v>191</v>
      </c>
      <c r="Q34" s="81"/>
      <c r="R34" s="81" t="s">
        <v>191</v>
      </c>
      <c r="S34" s="81" t="s">
        <v>191</v>
      </c>
      <c r="T34" s="81" t="s">
        <v>191</v>
      </c>
      <c r="U34" s="81"/>
      <c r="V34" s="81" t="s">
        <v>191</v>
      </c>
      <c r="W34" s="81" t="s">
        <v>191</v>
      </c>
      <c r="X34" s="81" t="s">
        <v>191</v>
      </c>
      <c r="Y34" s="81"/>
      <c r="Z34" s="81" t="s">
        <v>191</v>
      </c>
      <c r="AA34" s="81" t="s">
        <v>191</v>
      </c>
      <c r="AB34" s="81" t="s">
        <v>191</v>
      </c>
    </row>
    <row r="35" spans="1:29" x14ac:dyDescent="0.25">
      <c r="A35" s="26" t="s">
        <v>214</v>
      </c>
      <c r="B35" s="81" t="s">
        <v>191</v>
      </c>
      <c r="C35" s="81" t="s">
        <v>191</v>
      </c>
      <c r="D35" s="81" t="s">
        <v>191</v>
      </c>
      <c r="E35" s="81"/>
      <c r="F35" s="81" t="s">
        <v>191</v>
      </c>
      <c r="G35" s="81" t="s">
        <v>191</v>
      </c>
      <c r="H35" s="81" t="s">
        <v>191</v>
      </c>
      <c r="I35" s="81"/>
      <c r="J35" s="81" t="s">
        <v>191</v>
      </c>
      <c r="K35" s="81" t="s">
        <v>191</v>
      </c>
      <c r="L35" s="81" t="s">
        <v>191</v>
      </c>
      <c r="M35" s="81"/>
      <c r="N35" s="81" t="s">
        <v>191</v>
      </c>
      <c r="O35" s="81" t="s">
        <v>191</v>
      </c>
      <c r="P35" s="81" t="s">
        <v>191</v>
      </c>
      <c r="Q35" s="81"/>
      <c r="R35" s="81" t="s">
        <v>191</v>
      </c>
      <c r="S35" s="81" t="s">
        <v>191</v>
      </c>
      <c r="T35" s="81" t="s">
        <v>191</v>
      </c>
      <c r="U35" s="81"/>
      <c r="V35" s="81" t="s">
        <v>191</v>
      </c>
      <c r="W35" s="81" t="s">
        <v>191</v>
      </c>
      <c r="X35" s="81" t="s">
        <v>191</v>
      </c>
      <c r="Y35" s="81"/>
      <c r="Z35" s="81" t="s">
        <v>191</v>
      </c>
      <c r="AA35" s="81" t="s">
        <v>191</v>
      </c>
      <c r="AB35" s="81" t="s">
        <v>191</v>
      </c>
      <c r="AC35" s="121"/>
    </row>
    <row r="36" spans="1:29" ht="15.75" thickBot="1" x14ac:dyDescent="0.3">
      <c r="A36" s="27" t="s">
        <v>216</v>
      </c>
      <c r="B36" s="140">
        <v>0.53763440860215062</v>
      </c>
      <c r="C36" s="140">
        <v>0.92592592592592582</v>
      </c>
      <c r="D36" s="140" t="s">
        <v>191</v>
      </c>
      <c r="E36" s="140"/>
      <c r="F36" s="140">
        <v>2.9411764705882351</v>
      </c>
      <c r="G36" s="140">
        <v>4.5454545454545459</v>
      </c>
      <c r="H36" s="140" t="s">
        <v>191</v>
      </c>
      <c r="I36" s="140"/>
      <c r="J36" s="140" t="s">
        <v>191</v>
      </c>
      <c r="K36" s="140" t="s">
        <v>191</v>
      </c>
      <c r="L36" s="140" t="s">
        <v>191</v>
      </c>
      <c r="M36" s="140"/>
      <c r="N36" s="140" t="s">
        <v>191</v>
      </c>
      <c r="O36" s="140" t="s">
        <v>191</v>
      </c>
      <c r="P36" s="140" t="s">
        <v>191</v>
      </c>
      <c r="Q36" s="140"/>
      <c r="R36" s="140" t="s">
        <v>191</v>
      </c>
      <c r="S36" s="140" t="s">
        <v>191</v>
      </c>
      <c r="T36" s="140" t="s">
        <v>191</v>
      </c>
      <c r="U36" s="140"/>
      <c r="V36" s="140" t="s">
        <v>191</v>
      </c>
      <c r="W36" s="140" t="s">
        <v>191</v>
      </c>
      <c r="X36" s="140" t="s">
        <v>191</v>
      </c>
      <c r="Y36" s="140"/>
      <c r="Z36" s="140" t="s">
        <v>191</v>
      </c>
      <c r="AA36" s="140" t="s">
        <v>191</v>
      </c>
      <c r="AB36" s="140" t="s">
        <v>191</v>
      </c>
      <c r="AC36" s="121"/>
    </row>
    <row r="37" spans="1:29" x14ac:dyDescent="0.25">
      <c r="A37" s="218" t="s">
        <v>122</v>
      </c>
      <c r="B37" s="218"/>
      <c r="C37" s="218"/>
      <c r="D37" s="218"/>
      <c r="E37" s="218"/>
      <c r="F37" s="218"/>
      <c r="G37" s="218"/>
      <c r="AC37" s="121"/>
    </row>
    <row r="38" spans="1:29" x14ac:dyDescent="0.25">
      <c r="AC38" s="121"/>
    </row>
    <row r="39" spans="1:29" x14ac:dyDescent="0.25">
      <c r="AC39" s="121"/>
    </row>
    <row r="40" spans="1:29" x14ac:dyDescent="0.25">
      <c r="AC40" s="121"/>
    </row>
    <row r="41" spans="1:29" x14ac:dyDescent="0.25">
      <c r="AC41" s="120"/>
    </row>
    <row r="42" spans="1:29" x14ac:dyDescent="0.25">
      <c r="AC42" s="121"/>
    </row>
    <row r="43" spans="1:29" x14ac:dyDescent="0.25">
      <c r="AC43" s="121"/>
    </row>
    <row r="44" spans="1:29" x14ac:dyDescent="0.25">
      <c r="AC44" s="121"/>
    </row>
  </sheetData>
  <mergeCells count="14">
    <mergeCell ref="A37:G37"/>
    <mergeCell ref="A5:AB5"/>
    <mergeCell ref="A1:AB1"/>
    <mergeCell ref="A2:AB2"/>
    <mergeCell ref="A3:AB3"/>
    <mergeCell ref="A4:AB4"/>
    <mergeCell ref="V6:X6"/>
    <mergeCell ref="Z6:AB6"/>
    <mergeCell ref="A6:A7"/>
    <mergeCell ref="B6:D6"/>
    <mergeCell ref="F6:H6"/>
    <mergeCell ref="J6:L6"/>
    <mergeCell ref="N6:P6"/>
    <mergeCell ref="R6:T6"/>
  </mergeCells>
  <hyperlinks>
    <hyperlink ref="AC2" location="Contenido!A1" display="Contenido" xr:uid="{CD29572A-B536-4798-A45C-9499AFF96CD9}"/>
  </hyperlinks>
  <pageMargins left="0.7" right="0.7" top="0.75" bottom="0.75" header="0.3" footer="0.3"/>
  <pageSetup scale="60" orientation="landscape" r:id="rId1"/>
  <ignoredErrors>
    <ignoredError sqref="C12" formula="1"/>
  </ignoredError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76F3-EEC1-4A6F-9305-EB84A7223032}">
  <sheetPr>
    <tabColor rgb="FFCFAC65"/>
    <pageSetUpPr fitToPage="1"/>
  </sheetPr>
  <dimension ref="B2:L45"/>
  <sheetViews>
    <sheetView showGridLines="0" zoomScaleNormal="100" workbookViewId="0">
      <selection activeCell="A2" sqref="A2:J22"/>
    </sheetView>
  </sheetViews>
  <sheetFormatPr baseColWidth="10" defaultColWidth="11.42578125" defaultRowHeight="15" x14ac:dyDescent="0.25"/>
  <cols>
    <col min="1" max="11" width="11" customWidth="1"/>
    <col min="12" max="12" width="14" style="119" customWidth="1"/>
  </cols>
  <sheetData>
    <row r="2" spans="2:12" ht="15.75" thickBot="1" x14ac:dyDescent="0.3">
      <c r="L2" s="114" t="s">
        <v>0</v>
      </c>
    </row>
    <row r="3" spans="2:12" ht="15" customHeight="1" x14ac:dyDescent="0.25">
      <c r="B3" s="208" t="s">
        <v>242</v>
      </c>
      <c r="C3" s="209"/>
      <c r="D3" s="209"/>
      <c r="E3" s="209"/>
      <c r="F3" s="209"/>
      <c r="G3" s="209"/>
      <c r="H3" s="209"/>
      <c r="I3" s="209"/>
      <c r="J3" s="210"/>
      <c r="K3" s="91"/>
    </row>
    <row r="4" spans="2:12" ht="15" customHeight="1" x14ac:dyDescent="0.25">
      <c r="B4" s="211"/>
      <c r="C4" s="212"/>
      <c r="D4" s="212"/>
      <c r="E4" s="212"/>
      <c r="F4" s="212"/>
      <c r="G4" s="212"/>
      <c r="H4" s="212"/>
      <c r="I4" s="212"/>
      <c r="J4" s="213"/>
      <c r="K4" s="91"/>
    </row>
    <row r="5" spans="2:12" ht="15" customHeight="1" x14ac:dyDescent="0.25">
      <c r="B5" s="211"/>
      <c r="C5" s="212"/>
      <c r="D5" s="212"/>
      <c r="E5" s="212"/>
      <c r="F5" s="212"/>
      <c r="G5" s="212"/>
      <c r="H5" s="212"/>
      <c r="I5" s="212"/>
      <c r="J5" s="213"/>
      <c r="K5" s="92"/>
      <c r="L5" s="120"/>
    </row>
    <row r="6" spans="2:12" ht="15" customHeight="1" x14ac:dyDescent="0.25">
      <c r="B6" s="211"/>
      <c r="C6" s="212"/>
      <c r="D6" s="212"/>
      <c r="E6" s="212"/>
      <c r="F6" s="212"/>
      <c r="G6" s="212"/>
      <c r="H6" s="212"/>
      <c r="I6" s="212"/>
      <c r="J6" s="213"/>
      <c r="K6" s="92"/>
      <c r="L6" s="120"/>
    </row>
    <row r="7" spans="2:12" ht="15" customHeight="1" x14ac:dyDescent="0.25">
      <c r="B7" s="211"/>
      <c r="C7" s="212"/>
      <c r="D7" s="212"/>
      <c r="E7" s="212"/>
      <c r="F7" s="212"/>
      <c r="G7" s="212"/>
      <c r="H7" s="212"/>
      <c r="I7" s="212"/>
      <c r="J7" s="213"/>
      <c r="K7" s="92"/>
    </row>
    <row r="8" spans="2:12" ht="15" customHeight="1" x14ac:dyDescent="0.25">
      <c r="B8" s="211"/>
      <c r="C8" s="212"/>
      <c r="D8" s="212"/>
      <c r="E8" s="212"/>
      <c r="F8" s="212"/>
      <c r="G8" s="212"/>
      <c r="H8" s="212"/>
      <c r="I8" s="212"/>
      <c r="J8" s="213"/>
      <c r="K8" s="92"/>
      <c r="L8" s="120"/>
    </row>
    <row r="9" spans="2:12" ht="15" customHeight="1" x14ac:dyDescent="0.25">
      <c r="B9" s="211"/>
      <c r="C9" s="212"/>
      <c r="D9" s="212"/>
      <c r="E9" s="212"/>
      <c r="F9" s="212"/>
      <c r="G9" s="212"/>
      <c r="H9" s="212"/>
      <c r="I9" s="212"/>
      <c r="J9" s="213"/>
      <c r="K9" s="92"/>
    </row>
    <row r="10" spans="2:12" ht="15" customHeight="1" x14ac:dyDescent="0.25">
      <c r="B10" s="211"/>
      <c r="C10" s="212"/>
      <c r="D10" s="212"/>
      <c r="E10" s="212"/>
      <c r="F10" s="212"/>
      <c r="G10" s="212"/>
      <c r="H10" s="212"/>
      <c r="I10" s="212"/>
      <c r="J10" s="213"/>
      <c r="K10" s="92"/>
      <c r="L10" s="120"/>
    </row>
    <row r="11" spans="2:12" ht="15" customHeight="1" x14ac:dyDescent="0.25">
      <c r="B11" s="211"/>
      <c r="C11" s="212"/>
      <c r="D11" s="212"/>
      <c r="E11" s="212"/>
      <c r="F11" s="212"/>
      <c r="G11" s="212"/>
      <c r="H11" s="212"/>
      <c r="I11" s="212"/>
      <c r="J11" s="213"/>
      <c r="K11" s="92"/>
    </row>
    <row r="12" spans="2:12" ht="15" customHeight="1" x14ac:dyDescent="0.25">
      <c r="B12" s="211"/>
      <c r="C12" s="212"/>
      <c r="D12" s="212"/>
      <c r="E12" s="212"/>
      <c r="F12" s="212"/>
      <c r="G12" s="212"/>
      <c r="H12" s="212"/>
      <c r="I12" s="212"/>
      <c r="J12" s="213"/>
      <c r="K12" s="92"/>
    </row>
    <row r="13" spans="2:12" ht="15" customHeight="1" x14ac:dyDescent="0.25">
      <c r="B13" s="211"/>
      <c r="C13" s="212"/>
      <c r="D13" s="212"/>
      <c r="E13" s="212"/>
      <c r="F13" s="212"/>
      <c r="G13" s="212"/>
      <c r="H13" s="212"/>
      <c r="I13" s="212"/>
      <c r="J13" s="213"/>
      <c r="K13" s="92"/>
    </row>
    <row r="14" spans="2:12" ht="15" customHeight="1" x14ac:dyDescent="0.25">
      <c r="B14" s="211"/>
      <c r="C14" s="212"/>
      <c r="D14" s="212"/>
      <c r="E14" s="212"/>
      <c r="F14" s="212"/>
      <c r="G14" s="212"/>
      <c r="H14" s="212"/>
      <c r="I14" s="212"/>
      <c r="J14" s="213"/>
      <c r="K14" s="92"/>
      <c r="L14" s="121"/>
    </row>
    <row r="15" spans="2:12" ht="15" customHeight="1" x14ac:dyDescent="0.25">
      <c r="B15" s="211"/>
      <c r="C15" s="212"/>
      <c r="D15" s="212"/>
      <c r="E15" s="212"/>
      <c r="F15" s="212"/>
      <c r="G15" s="212"/>
      <c r="H15" s="212"/>
      <c r="I15" s="212"/>
      <c r="J15" s="213"/>
      <c r="K15" s="92"/>
      <c r="L15" s="120"/>
    </row>
    <row r="16" spans="2:12" ht="15" customHeight="1" x14ac:dyDescent="0.25">
      <c r="B16" s="211"/>
      <c r="C16" s="212"/>
      <c r="D16" s="212"/>
      <c r="E16" s="212"/>
      <c r="F16" s="212"/>
      <c r="G16" s="212"/>
      <c r="H16" s="212"/>
      <c r="I16" s="212"/>
      <c r="J16" s="213"/>
      <c r="K16" s="92"/>
      <c r="L16" s="121"/>
    </row>
    <row r="17" spans="2:12" ht="15" customHeight="1" x14ac:dyDescent="0.25">
      <c r="B17" s="211"/>
      <c r="C17" s="212"/>
      <c r="D17" s="212"/>
      <c r="E17" s="212"/>
      <c r="F17" s="212"/>
      <c r="G17" s="212"/>
      <c r="H17" s="212"/>
      <c r="I17" s="212"/>
      <c r="J17" s="213"/>
      <c r="K17" s="92"/>
      <c r="L17" s="121"/>
    </row>
    <row r="18" spans="2:12" ht="15" customHeight="1" x14ac:dyDescent="0.25">
      <c r="B18" s="211"/>
      <c r="C18" s="212"/>
      <c r="D18" s="212"/>
      <c r="E18" s="212"/>
      <c r="F18" s="212"/>
      <c r="G18" s="212"/>
      <c r="H18" s="212"/>
      <c r="I18" s="212"/>
      <c r="J18" s="213"/>
      <c r="K18" s="92"/>
      <c r="L18" s="121"/>
    </row>
    <row r="19" spans="2:12" ht="15" customHeight="1" x14ac:dyDescent="0.25">
      <c r="B19" s="211"/>
      <c r="C19" s="212"/>
      <c r="D19" s="212"/>
      <c r="E19" s="212"/>
      <c r="F19" s="212"/>
      <c r="G19" s="212"/>
      <c r="H19" s="212"/>
      <c r="I19" s="212"/>
      <c r="J19" s="213"/>
      <c r="K19" s="92"/>
      <c r="L19" s="121"/>
    </row>
    <row r="20" spans="2:12" ht="15" customHeight="1" x14ac:dyDescent="0.25">
      <c r="B20" s="211"/>
      <c r="C20" s="212"/>
      <c r="D20" s="212"/>
      <c r="E20" s="212"/>
      <c r="F20" s="212"/>
      <c r="G20" s="212"/>
      <c r="H20" s="212"/>
      <c r="I20" s="212"/>
      <c r="J20" s="213"/>
      <c r="K20" s="92"/>
      <c r="L20" s="121"/>
    </row>
    <row r="21" spans="2:12" ht="15" customHeight="1" x14ac:dyDescent="0.25">
      <c r="B21" s="211"/>
      <c r="C21" s="212"/>
      <c r="D21" s="212"/>
      <c r="E21" s="212"/>
      <c r="F21" s="212"/>
      <c r="G21" s="212"/>
      <c r="H21" s="212"/>
      <c r="I21" s="212"/>
      <c r="J21" s="213"/>
      <c r="K21" s="91"/>
      <c r="L21" s="121"/>
    </row>
    <row r="22" spans="2:12" ht="15" customHeight="1" thickBot="1" x14ac:dyDescent="0.3">
      <c r="B22" s="214"/>
      <c r="C22" s="215"/>
      <c r="D22" s="215"/>
      <c r="E22" s="215"/>
      <c r="F22" s="215"/>
      <c r="G22" s="215"/>
      <c r="H22" s="215"/>
      <c r="I22" s="215"/>
      <c r="J22" s="216"/>
      <c r="K22" s="91"/>
      <c r="L22" s="121"/>
    </row>
    <row r="23" spans="2:12" x14ac:dyDescent="0.25">
      <c r="L23" s="121"/>
    </row>
    <row r="24" spans="2:12" x14ac:dyDescent="0.25">
      <c r="L24" s="120"/>
    </row>
    <row r="25" spans="2:12" x14ac:dyDescent="0.25">
      <c r="L25" s="121"/>
    </row>
    <row r="26" spans="2:12" x14ac:dyDescent="0.25">
      <c r="L26" s="121"/>
    </row>
    <row r="27" spans="2:12" x14ac:dyDescent="0.25">
      <c r="L27" s="121"/>
    </row>
    <row r="28" spans="2:12" x14ac:dyDescent="0.25">
      <c r="L28" s="121"/>
    </row>
    <row r="29" spans="2:12" x14ac:dyDescent="0.25">
      <c r="L29" s="121"/>
    </row>
    <row r="30" spans="2:12" x14ac:dyDescent="0.25">
      <c r="L30" s="121"/>
    </row>
    <row r="31" spans="2:12" x14ac:dyDescent="0.25">
      <c r="L31" s="121"/>
    </row>
    <row r="32" spans="2:12" x14ac:dyDescent="0.25">
      <c r="L32" s="121"/>
    </row>
    <row r="33" spans="12:12" x14ac:dyDescent="0.25">
      <c r="L33" s="121"/>
    </row>
    <row r="34" spans="12:12" x14ac:dyDescent="0.25">
      <c r="L34" s="121"/>
    </row>
    <row r="36" spans="12:12" x14ac:dyDescent="0.25">
      <c r="L36" s="121"/>
    </row>
    <row r="37" spans="12:12" x14ac:dyDescent="0.25">
      <c r="L37" s="121"/>
    </row>
    <row r="38" spans="12:12" x14ac:dyDescent="0.25">
      <c r="L38" s="121"/>
    </row>
    <row r="39" spans="12:12" x14ac:dyDescent="0.25">
      <c r="L39" s="121"/>
    </row>
    <row r="40" spans="12:12" x14ac:dyDescent="0.25">
      <c r="L40" s="121"/>
    </row>
    <row r="41" spans="12:12" x14ac:dyDescent="0.25">
      <c r="L41" s="121"/>
    </row>
    <row r="42" spans="12:12" x14ac:dyDescent="0.25">
      <c r="L42" s="120"/>
    </row>
    <row r="43" spans="12:12" x14ac:dyDescent="0.25">
      <c r="L43" s="121"/>
    </row>
    <row r="44" spans="12:12" x14ac:dyDescent="0.25">
      <c r="L44" s="121"/>
    </row>
    <row r="45" spans="12:12" x14ac:dyDescent="0.25">
      <c r="L45" s="121"/>
    </row>
  </sheetData>
  <mergeCells count="1">
    <mergeCell ref="B3:J22"/>
  </mergeCells>
  <hyperlinks>
    <hyperlink ref="L2" location="Contenido!A1" display="Contenido" xr:uid="{9DF8D353-9116-4DD5-8794-BBBA4CF40263}"/>
  </hyperlinks>
  <pageMargins left="0.7" right="0.7" top="0.75" bottom="0.75" header="0.3" footer="0.3"/>
  <pageSetup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2C8E0-67F6-4292-A402-8DF92AB0E4BD}">
  <sheetPr>
    <tabColor rgb="FFF2DAB1"/>
    <pageSetUpPr fitToPage="1"/>
  </sheetPr>
  <dimension ref="A1:U44"/>
  <sheetViews>
    <sheetView showGridLines="0" workbookViewId="0">
      <selection activeCell="U2" sqref="U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42578125" customWidth="1"/>
    <col min="6" max="8" width="8.28515625" customWidth="1"/>
    <col min="9" max="9" width="1.42578125" customWidth="1"/>
    <col min="10" max="12" width="8.28515625" customWidth="1"/>
    <col min="13" max="13" width="1.28515625" customWidth="1"/>
    <col min="14" max="16" width="8.28515625" customWidth="1"/>
    <col min="17" max="17" width="1.28515625" customWidth="1"/>
    <col min="18" max="20" width="8.28515625" customWidth="1"/>
    <col min="21" max="21" width="14" style="119" customWidth="1"/>
  </cols>
  <sheetData>
    <row r="1" spans="1:21" x14ac:dyDescent="0.25">
      <c r="A1" s="229" t="s">
        <v>243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</row>
    <row r="2" spans="1:21" x14ac:dyDescent="0.25">
      <c r="A2" s="229" t="s">
        <v>244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114" t="s">
        <v>0</v>
      </c>
    </row>
    <row r="3" spans="1:21" x14ac:dyDescent="0.25">
      <c r="A3" s="229" t="s">
        <v>245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</row>
    <row r="4" spans="1:21" x14ac:dyDescent="0.25">
      <c r="A4" s="229" t="s">
        <v>145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</row>
    <row r="5" spans="1:21" x14ac:dyDescent="0.25">
      <c r="A5" s="221" t="s">
        <v>182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120"/>
    </row>
    <row r="6" spans="1:21" x14ac:dyDescent="0.25">
      <c r="A6" s="227" t="s">
        <v>196</v>
      </c>
      <c r="B6" s="226" t="s">
        <v>130</v>
      </c>
      <c r="C6" s="226"/>
      <c r="D6" s="226"/>
      <c r="E6" s="82"/>
      <c r="F6" s="226" t="s">
        <v>149</v>
      </c>
      <c r="G6" s="226"/>
      <c r="H6" s="226"/>
      <c r="I6" s="82"/>
      <c r="J6" s="226" t="s">
        <v>150</v>
      </c>
      <c r="K6" s="226"/>
      <c r="L6" s="226"/>
      <c r="M6" s="82"/>
      <c r="N6" s="226" t="s">
        <v>151</v>
      </c>
      <c r="O6" s="226"/>
      <c r="P6" s="226"/>
      <c r="Q6" s="82"/>
      <c r="R6" s="226" t="s">
        <v>152</v>
      </c>
      <c r="S6" s="226"/>
      <c r="T6" s="226"/>
    </row>
    <row r="7" spans="1:21" x14ac:dyDescent="0.25">
      <c r="A7" s="227"/>
      <c r="B7" s="83" t="s">
        <v>130</v>
      </c>
      <c r="C7" s="83" t="s">
        <v>184</v>
      </c>
      <c r="D7" s="83" t="s">
        <v>185</v>
      </c>
      <c r="E7" s="82"/>
      <c r="F7" s="83" t="s">
        <v>130</v>
      </c>
      <c r="G7" s="83" t="s">
        <v>184</v>
      </c>
      <c r="H7" s="83" t="s">
        <v>185</v>
      </c>
      <c r="I7" s="82"/>
      <c r="J7" s="83" t="s">
        <v>130</v>
      </c>
      <c r="K7" s="83" t="s">
        <v>184</v>
      </c>
      <c r="L7" s="83" t="s">
        <v>185</v>
      </c>
      <c r="M7" s="82"/>
      <c r="N7" s="83" t="s">
        <v>130</v>
      </c>
      <c r="O7" s="83" t="s">
        <v>184</v>
      </c>
      <c r="P7" s="83" t="s">
        <v>185</v>
      </c>
      <c r="Q7" s="82"/>
      <c r="R7" s="83" t="s">
        <v>130</v>
      </c>
      <c r="S7" s="83" t="s">
        <v>184</v>
      </c>
      <c r="T7" s="83" t="s">
        <v>185</v>
      </c>
      <c r="U7" s="120"/>
    </row>
    <row r="8" spans="1:21" ht="5.45" customHeight="1" x14ac:dyDescent="0.25"/>
    <row r="9" spans="1:21" x14ac:dyDescent="0.25">
      <c r="A9" s="103" t="s">
        <v>147</v>
      </c>
      <c r="U9" s="120"/>
    </row>
    <row r="10" spans="1:21" x14ac:dyDescent="0.25">
      <c r="A10" s="25" t="s">
        <v>130</v>
      </c>
      <c r="B10" s="78">
        <f>SUM(B11:B13)</f>
        <v>202</v>
      </c>
      <c r="C10" s="78">
        <f t="shared" ref="C10:T10" si="0">SUM(C11:C13)</f>
        <v>60</v>
      </c>
      <c r="D10" s="78">
        <f t="shared" si="0"/>
        <v>142</v>
      </c>
      <c r="E10" s="78"/>
      <c r="F10" s="78">
        <f t="shared" si="0"/>
        <v>24</v>
      </c>
      <c r="G10" s="78">
        <f t="shared" si="0"/>
        <v>12</v>
      </c>
      <c r="H10" s="78">
        <f t="shared" si="0"/>
        <v>12</v>
      </c>
      <c r="I10" s="78"/>
      <c r="J10" s="78">
        <f t="shared" si="0"/>
        <v>56</v>
      </c>
      <c r="K10" s="78">
        <f t="shared" si="0"/>
        <v>17</v>
      </c>
      <c r="L10" s="78">
        <f t="shared" si="0"/>
        <v>39</v>
      </c>
      <c r="M10" s="78"/>
      <c r="N10" s="78">
        <f t="shared" si="0"/>
        <v>64</v>
      </c>
      <c r="O10" s="78">
        <f t="shared" si="0"/>
        <v>20</v>
      </c>
      <c r="P10" s="78">
        <f t="shared" si="0"/>
        <v>44</v>
      </c>
      <c r="Q10" s="78"/>
      <c r="R10" s="78">
        <f t="shared" si="0"/>
        <v>58</v>
      </c>
      <c r="S10" s="78">
        <f t="shared" si="0"/>
        <v>11</v>
      </c>
      <c r="T10" s="78">
        <f t="shared" si="0"/>
        <v>47</v>
      </c>
    </row>
    <row r="11" spans="1:21" x14ac:dyDescent="0.25">
      <c r="A11" s="26" t="s">
        <v>199</v>
      </c>
      <c r="B11" s="79">
        <f>+F11+J11+N11+R11</f>
        <v>39</v>
      </c>
      <c r="C11" s="79">
        <f t="shared" ref="C11:D13" si="1">+G11+K11+O11+S11</f>
        <v>12</v>
      </c>
      <c r="D11" s="79">
        <f t="shared" si="1"/>
        <v>27</v>
      </c>
      <c r="E11" s="79"/>
      <c r="F11" s="79">
        <v>4</v>
      </c>
      <c r="G11" s="79">
        <v>1</v>
      </c>
      <c r="H11" s="79">
        <v>3</v>
      </c>
      <c r="I11" s="79"/>
      <c r="J11" s="79">
        <v>11</v>
      </c>
      <c r="K11" s="79">
        <v>3</v>
      </c>
      <c r="L11" s="79">
        <v>8</v>
      </c>
      <c r="M11" s="79"/>
      <c r="N11" s="79">
        <v>15</v>
      </c>
      <c r="O11" s="79">
        <v>6</v>
      </c>
      <c r="P11" s="79">
        <v>9</v>
      </c>
      <c r="Q11" s="79"/>
      <c r="R11" s="79">
        <v>9</v>
      </c>
      <c r="S11" s="79">
        <v>2</v>
      </c>
      <c r="T11" s="79">
        <v>7</v>
      </c>
    </row>
    <row r="12" spans="1:21" x14ac:dyDescent="0.25">
      <c r="A12" s="26" t="s">
        <v>208</v>
      </c>
      <c r="B12" s="79">
        <f>+F12+J12+N12+R12</f>
        <v>101</v>
      </c>
      <c r="C12" s="79">
        <f t="shared" si="1"/>
        <v>30</v>
      </c>
      <c r="D12" s="79">
        <f t="shared" si="1"/>
        <v>71</v>
      </c>
      <c r="E12" s="79"/>
      <c r="F12" s="79">
        <v>15</v>
      </c>
      <c r="G12" s="79">
        <v>8</v>
      </c>
      <c r="H12" s="79">
        <v>7</v>
      </c>
      <c r="I12" s="79"/>
      <c r="J12" s="79">
        <v>32</v>
      </c>
      <c r="K12" s="79">
        <v>10</v>
      </c>
      <c r="L12" s="79">
        <v>22</v>
      </c>
      <c r="M12" s="79"/>
      <c r="N12" s="79">
        <v>31</v>
      </c>
      <c r="O12" s="79">
        <v>8</v>
      </c>
      <c r="P12" s="79">
        <v>23</v>
      </c>
      <c r="Q12" s="79"/>
      <c r="R12" s="79">
        <v>23</v>
      </c>
      <c r="S12" s="79">
        <v>4</v>
      </c>
      <c r="T12" s="79">
        <v>19</v>
      </c>
    </row>
    <row r="13" spans="1:21" x14ac:dyDescent="0.25">
      <c r="A13" s="26" t="s">
        <v>210</v>
      </c>
      <c r="B13" s="79">
        <f>+F13+J13+N13+R13</f>
        <v>62</v>
      </c>
      <c r="C13" s="79">
        <f t="shared" si="1"/>
        <v>18</v>
      </c>
      <c r="D13" s="79">
        <f t="shared" si="1"/>
        <v>44</v>
      </c>
      <c r="E13" s="79"/>
      <c r="F13" s="79">
        <v>5</v>
      </c>
      <c r="G13" s="79">
        <v>3</v>
      </c>
      <c r="H13" s="79">
        <v>2</v>
      </c>
      <c r="I13" s="79"/>
      <c r="J13" s="79">
        <v>13</v>
      </c>
      <c r="K13" s="79">
        <v>4</v>
      </c>
      <c r="L13" s="79">
        <v>9</v>
      </c>
      <c r="M13" s="79"/>
      <c r="N13" s="79">
        <v>18</v>
      </c>
      <c r="O13" s="79">
        <v>6</v>
      </c>
      <c r="P13" s="79">
        <v>12</v>
      </c>
      <c r="Q13" s="79"/>
      <c r="R13" s="79">
        <v>26</v>
      </c>
      <c r="S13" s="79">
        <v>5</v>
      </c>
      <c r="T13" s="79">
        <v>21</v>
      </c>
      <c r="U13" s="121"/>
    </row>
    <row r="14" spans="1:21" x14ac:dyDescent="0.25">
      <c r="U14" s="120"/>
    </row>
    <row r="15" spans="1:21" x14ac:dyDescent="0.25">
      <c r="A15" s="103" t="s">
        <v>153</v>
      </c>
      <c r="U15" s="121"/>
    </row>
    <row r="16" spans="1:21" x14ac:dyDescent="0.25">
      <c r="A16" s="25" t="s">
        <v>130</v>
      </c>
      <c r="B16" s="80">
        <v>89.380530973451329</v>
      </c>
      <c r="C16" s="80">
        <v>83.333333333333343</v>
      </c>
      <c r="D16" s="80">
        <v>92.20779220779221</v>
      </c>
      <c r="E16" s="80"/>
      <c r="F16" s="80">
        <v>88.888888888888886</v>
      </c>
      <c r="G16" s="80">
        <v>85.714285714285708</v>
      </c>
      <c r="H16" s="80">
        <v>92.307692307692307</v>
      </c>
      <c r="I16" s="80"/>
      <c r="J16" s="80">
        <v>82.35294117647058</v>
      </c>
      <c r="K16" s="80">
        <v>73.91304347826086</v>
      </c>
      <c r="L16" s="80">
        <v>86.666666666666671</v>
      </c>
      <c r="M16" s="80"/>
      <c r="N16" s="80">
        <v>90.140845070422543</v>
      </c>
      <c r="O16" s="80">
        <v>83.333333333333343</v>
      </c>
      <c r="P16" s="80">
        <v>93.61702127659575</v>
      </c>
      <c r="Q16" s="80"/>
      <c r="R16" s="80">
        <v>96.666666666666671</v>
      </c>
      <c r="S16" s="80">
        <v>100</v>
      </c>
      <c r="T16" s="80">
        <v>95.918367346938766</v>
      </c>
      <c r="U16" s="121"/>
    </row>
    <row r="17" spans="1:21" x14ac:dyDescent="0.25">
      <c r="A17" s="26" t="s">
        <v>199</v>
      </c>
      <c r="B17" s="81">
        <v>100</v>
      </c>
      <c r="C17" s="81">
        <v>100</v>
      </c>
      <c r="D17" s="81">
        <v>100</v>
      </c>
      <c r="E17" s="81"/>
      <c r="F17" s="81">
        <v>100</v>
      </c>
      <c r="G17" s="81">
        <v>100</v>
      </c>
      <c r="H17" s="81">
        <v>100</v>
      </c>
      <c r="I17" s="81"/>
      <c r="J17" s="81">
        <v>100</v>
      </c>
      <c r="K17" s="81">
        <v>100</v>
      </c>
      <c r="L17" s="81">
        <v>100</v>
      </c>
      <c r="M17" s="81"/>
      <c r="N17" s="81">
        <v>100</v>
      </c>
      <c r="O17" s="81">
        <v>100</v>
      </c>
      <c r="P17" s="81">
        <v>100</v>
      </c>
      <c r="Q17" s="81"/>
      <c r="R17" s="81">
        <v>100</v>
      </c>
      <c r="S17" s="81">
        <v>100</v>
      </c>
      <c r="T17" s="81">
        <v>100</v>
      </c>
      <c r="U17" s="121"/>
    </row>
    <row r="18" spans="1:21" x14ac:dyDescent="0.25">
      <c r="A18" s="26" t="s">
        <v>208</v>
      </c>
      <c r="B18" s="81">
        <v>88.596491228070178</v>
      </c>
      <c r="C18" s="81">
        <v>83.333333333333343</v>
      </c>
      <c r="D18" s="81">
        <v>91.025641025641022</v>
      </c>
      <c r="E18" s="81"/>
      <c r="F18" s="81">
        <v>83.333333333333343</v>
      </c>
      <c r="G18" s="81">
        <v>80</v>
      </c>
      <c r="H18" s="81">
        <v>87.5</v>
      </c>
      <c r="I18" s="81"/>
      <c r="J18" s="81">
        <v>88.888888888888886</v>
      </c>
      <c r="K18" s="81">
        <v>90.909090909090907</v>
      </c>
      <c r="L18" s="81">
        <v>88</v>
      </c>
      <c r="M18" s="81"/>
      <c r="N18" s="81">
        <v>86.111111111111114</v>
      </c>
      <c r="O18" s="81">
        <v>72.727272727272734</v>
      </c>
      <c r="P18" s="81">
        <v>92</v>
      </c>
      <c r="Q18" s="81"/>
      <c r="R18" s="81">
        <v>95.833333333333343</v>
      </c>
      <c r="S18" s="81">
        <v>100</v>
      </c>
      <c r="T18" s="81">
        <v>95</v>
      </c>
      <c r="U18" s="121"/>
    </row>
    <row r="19" spans="1:21" ht="15.75" thickBot="1" x14ac:dyDescent="0.3">
      <c r="A19" s="27" t="s">
        <v>210</v>
      </c>
      <c r="B19" s="140">
        <v>84.93150684931507</v>
      </c>
      <c r="C19" s="140">
        <v>75</v>
      </c>
      <c r="D19" s="140">
        <v>89.795918367346943</v>
      </c>
      <c r="E19" s="140"/>
      <c r="F19" s="140">
        <v>100</v>
      </c>
      <c r="G19" s="140">
        <v>100</v>
      </c>
      <c r="H19" s="140">
        <v>100</v>
      </c>
      <c r="I19" s="140"/>
      <c r="J19" s="140">
        <v>61.904761904761905</v>
      </c>
      <c r="K19" s="140">
        <v>44.444444444444443</v>
      </c>
      <c r="L19" s="140">
        <v>75</v>
      </c>
      <c r="M19" s="140"/>
      <c r="N19" s="140">
        <v>90</v>
      </c>
      <c r="O19" s="140">
        <v>85.714285714285708</v>
      </c>
      <c r="P19" s="140">
        <v>92.307692307692307</v>
      </c>
      <c r="Q19" s="140"/>
      <c r="R19" s="140">
        <v>96.296296296296291</v>
      </c>
      <c r="S19" s="140">
        <v>100</v>
      </c>
      <c r="T19" s="140">
        <v>95.454545454545453</v>
      </c>
      <c r="U19" s="121"/>
    </row>
    <row r="20" spans="1:21" x14ac:dyDescent="0.25">
      <c r="A20" s="218" t="s">
        <v>122</v>
      </c>
      <c r="B20" s="218"/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U20" s="121"/>
    </row>
    <row r="21" spans="1:21" x14ac:dyDescent="0.25">
      <c r="U21" s="121"/>
    </row>
    <row r="22" spans="1:21" x14ac:dyDescent="0.25">
      <c r="U22" s="121"/>
    </row>
    <row r="23" spans="1:21" x14ac:dyDescent="0.25">
      <c r="U23" s="120"/>
    </row>
    <row r="24" spans="1:21" x14ac:dyDescent="0.25">
      <c r="U24" s="121"/>
    </row>
    <row r="25" spans="1:21" x14ac:dyDescent="0.25">
      <c r="U25" s="121"/>
    </row>
    <row r="26" spans="1:21" x14ac:dyDescent="0.25">
      <c r="U26" s="121"/>
    </row>
    <row r="27" spans="1:21" x14ac:dyDescent="0.25">
      <c r="U27" s="121"/>
    </row>
    <row r="28" spans="1:21" x14ac:dyDescent="0.25">
      <c r="U28" s="121"/>
    </row>
    <row r="29" spans="1:21" x14ac:dyDescent="0.25">
      <c r="U29" s="121"/>
    </row>
    <row r="30" spans="1:21" x14ac:dyDescent="0.25">
      <c r="U30" s="121"/>
    </row>
    <row r="31" spans="1:21" x14ac:dyDescent="0.25">
      <c r="U31" s="121"/>
    </row>
    <row r="32" spans="1:21" x14ac:dyDescent="0.25">
      <c r="U32" s="121"/>
    </row>
    <row r="33" spans="21:21" x14ac:dyDescent="0.25">
      <c r="U33" s="121"/>
    </row>
    <row r="35" spans="21:21" x14ac:dyDescent="0.25">
      <c r="U35" s="121"/>
    </row>
    <row r="36" spans="21:21" x14ac:dyDescent="0.25">
      <c r="U36" s="121"/>
    </row>
    <row r="37" spans="21:21" x14ac:dyDescent="0.25">
      <c r="U37" s="121"/>
    </row>
    <row r="38" spans="21:21" x14ac:dyDescent="0.25">
      <c r="U38" s="121"/>
    </row>
    <row r="39" spans="21:21" x14ac:dyDescent="0.25">
      <c r="U39" s="121"/>
    </row>
    <row r="40" spans="21:21" x14ac:dyDescent="0.25">
      <c r="U40" s="121"/>
    </row>
    <row r="41" spans="21:21" x14ac:dyDescent="0.25">
      <c r="U41" s="120"/>
    </row>
    <row r="42" spans="21:21" x14ac:dyDescent="0.25">
      <c r="U42" s="121"/>
    </row>
    <row r="43" spans="21:21" x14ac:dyDescent="0.25">
      <c r="U43" s="121"/>
    </row>
    <row r="44" spans="21:21" x14ac:dyDescent="0.25">
      <c r="U44" s="121"/>
    </row>
  </sheetData>
  <mergeCells count="12">
    <mergeCell ref="A20:O20"/>
    <mergeCell ref="A6:A7"/>
    <mergeCell ref="B6:D6"/>
    <mergeCell ref="F6:H6"/>
    <mergeCell ref="J6:L6"/>
    <mergeCell ref="N6:P6"/>
    <mergeCell ref="R6:T6"/>
    <mergeCell ref="A1:T1"/>
    <mergeCell ref="A2:T2"/>
    <mergeCell ref="A3:T3"/>
    <mergeCell ref="A4:T4"/>
    <mergeCell ref="A5:T5"/>
  </mergeCells>
  <hyperlinks>
    <hyperlink ref="U2" location="Contenido!A1" display="Contenido" xr:uid="{22551979-BEAF-41B0-BE2F-092769FA4346}"/>
  </hyperlinks>
  <pageMargins left="0.7" right="0.7" top="0.75" bottom="0.75" header="0.3" footer="0.3"/>
  <pageSetup scale="82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8D08E-A714-49F3-AC3F-F7515756AC7F}">
  <sheetPr>
    <tabColor rgb="FFF2DAB1"/>
    <pageSetUpPr fitToPage="1"/>
  </sheetPr>
  <dimension ref="A1:U44"/>
  <sheetViews>
    <sheetView showGridLines="0" zoomScale="90" zoomScaleNormal="90" workbookViewId="0">
      <selection activeCell="U2" sqref="U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42578125" customWidth="1"/>
    <col min="6" max="8" width="8.28515625" customWidth="1"/>
    <col min="9" max="9" width="1.42578125" customWidth="1"/>
    <col min="10" max="12" width="8.28515625" customWidth="1"/>
    <col min="13" max="13" width="1.28515625" customWidth="1"/>
    <col min="14" max="16" width="8.28515625" customWidth="1"/>
    <col min="17" max="17" width="1.28515625" customWidth="1"/>
    <col min="18" max="20" width="8.28515625" customWidth="1"/>
    <col min="21" max="21" width="14" style="119" customWidth="1"/>
  </cols>
  <sheetData>
    <row r="1" spans="1:21" x14ac:dyDescent="0.25">
      <c r="A1" s="229" t="s">
        <v>246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</row>
    <row r="2" spans="1:21" x14ac:dyDescent="0.25">
      <c r="A2" s="229" t="s">
        <v>247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114" t="s">
        <v>0</v>
      </c>
    </row>
    <row r="3" spans="1:21" x14ac:dyDescent="0.25">
      <c r="A3" s="229" t="s">
        <v>245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</row>
    <row r="4" spans="1:21" x14ac:dyDescent="0.25">
      <c r="A4" s="229" t="s">
        <v>145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</row>
    <row r="5" spans="1:21" x14ac:dyDescent="0.25">
      <c r="A5" s="221" t="s">
        <v>182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120"/>
    </row>
    <row r="6" spans="1:21" x14ac:dyDescent="0.25">
      <c r="A6" s="227" t="s">
        <v>196</v>
      </c>
      <c r="B6" s="226" t="s">
        <v>130</v>
      </c>
      <c r="C6" s="226"/>
      <c r="D6" s="226"/>
      <c r="E6" s="82"/>
      <c r="F6" s="226" t="s">
        <v>149</v>
      </c>
      <c r="G6" s="226"/>
      <c r="H6" s="226"/>
      <c r="I6" s="82"/>
      <c r="J6" s="226" t="s">
        <v>150</v>
      </c>
      <c r="K6" s="226"/>
      <c r="L6" s="226"/>
      <c r="M6" s="82"/>
      <c r="N6" s="226" t="s">
        <v>151</v>
      </c>
      <c r="O6" s="226"/>
      <c r="P6" s="226"/>
      <c r="Q6" s="82"/>
      <c r="R6" s="226" t="s">
        <v>152</v>
      </c>
      <c r="S6" s="226"/>
      <c r="T6" s="226"/>
    </row>
    <row r="7" spans="1:21" x14ac:dyDescent="0.25">
      <c r="A7" s="227"/>
      <c r="B7" s="83" t="s">
        <v>130</v>
      </c>
      <c r="C7" s="83" t="s">
        <v>184</v>
      </c>
      <c r="D7" s="83" t="s">
        <v>185</v>
      </c>
      <c r="E7" s="82"/>
      <c r="F7" s="83" t="s">
        <v>130</v>
      </c>
      <c r="G7" s="83" t="s">
        <v>184</v>
      </c>
      <c r="H7" s="83" t="s">
        <v>185</v>
      </c>
      <c r="I7" s="82"/>
      <c r="J7" s="83" t="s">
        <v>130</v>
      </c>
      <c r="K7" s="83" t="s">
        <v>184</v>
      </c>
      <c r="L7" s="83" t="s">
        <v>185</v>
      </c>
      <c r="M7" s="82"/>
      <c r="N7" s="83" t="s">
        <v>130</v>
      </c>
      <c r="O7" s="83" t="s">
        <v>184</v>
      </c>
      <c r="P7" s="83" t="s">
        <v>185</v>
      </c>
      <c r="Q7" s="82"/>
      <c r="R7" s="83" t="s">
        <v>130</v>
      </c>
      <c r="S7" s="83" t="s">
        <v>184</v>
      </c>
      <c r="T7" s="83" t="s">
        <v>185</v>
      </c>
      <c r="U7" s="120"/>
    </row>
    <row r="8" spans="1:21" ht="5.45" customHeight="1" x14ac:dyDescent="0.25"/>
    <row r="9" spans="1:21" x14ac:dyDescent="0.25">
      <c r="A9" s="103" t="s">
        <v>147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120"/>
    </row>
    <row r="10" spans="1:21" x14ac:dyDescent="0.25">
      <c r="A10" s="25" t="s">
        <v>130</v>
      </c>
      <c r="B10" s="153">
        <f>SUM(B11:B13)</f>
        <v>24</v>
      </c>
      <c r="C10" s="153">
        <f t="shared" ref="C10:T10" si="0">SUM(C11:C13)</f>
        <v>12</v>
      </c>
      <c r="D10" s="153">
        <f t="shared" si="0"/>
        <v>12</v>
      </c>
      <c r="E10" s="153"/>
      <c r="F10" s="153">
        <f t="shared" si="0"/>
        <v>3</v>
      </c>
      <c r="G10" s="153">
        <f t="shared" si="0"/>
        <v>2</v>
      </c>
      <c r="H10" s="153">
        <f t="shared" si="0"/>
        <v>1</v>
      </c>
      <c r="I10" s="153"/>
      <c r="J10" s="153">
        <f t="shared" si="0"/>
        <v>12</v>
      </c>
      <c r="K10" s="153">
        <f t="shared" si="0"/>
        <v>6</v>
      </c>
      <c r="L10" s="153">
        <f t="shared" si="0"/>
        <v>6</v>
      </c>
      <c r="M10" s="153"/>
      <c r="N10" s="153">
        <f t="shared" si="0"/>
        <v>7</v>
      </c>
      <c r="O10" s="153">
        <f t="shared" si="0"/>
        <v>4</v>
      </c>
      <c r="P10" s="153">
        <f t="shared" si="0"/>
        <v>3</v>
      </c>
      <c r="Q10" s="153"/>
      <c r="R10" s="153">
        <f t="shared" si="0"/>
        <v>2</v>
      </c>
      <c r="S10" s="153" t="s">
        <v>191</v>
      </c>
      <c r="T10" s="153">
        <f t="shared" si="0"/>
        <v>2</v>
      </c>
    </row>
    <row r="11" spans="1:21" x14ac:dyDescent="0.25">
      <c r="A11" s="26" t="s">
        <v>199</v>
      </c>
      <c r="B11" s="77" t="s">
        <v>191</v>
      </c>
      <c r="C11" s="77" t="s">
        <v>191</v>
      </c>
      <c r="D11" s="77" t="s">
        <v>191</v>
      </c>
      <c r="E11" s="77"/>
      <c r="F11" s="77" t="s">
        <v>191</v>
      </c>
      <c r="G11" s="77" t="s">
        <v>191</v>
      </c>
      <c r="H11" s="77" t="s">
        <v>191</v>
      </c>
      <c r="I11" s="77"/>
      <c r="J11" s="77" t="s">
        <v>191</v>
      </c>
      <c r="K11" s="77" t="s">
        <v>191</v>
      </c>
      <c r="L11" s="77" t="s">
        <v>191</v>
      </c>
      <c r="M11" s="77"/>
      <c r="N11" s="77" t="s">
        <v>191</v>
      </c>
      <c r="O11" s="77" t="s">
        <v>191</v>
      </c>
      <c r="P11" s="77" t="s">
        <v>191</v>
      </c>
      <c r="Q11" s="77"/>
      <c r="R11" s="77" t="s">
        <v>191</v>
      </c>
      <c r="S11" s="77" t="s">
        <v>191</v>
      </c>
      <c r="T11" s="77" t="s">
        <v>191</v>
      </c>
    </row>
    <row r="12" spans="1:21" x14ac:dyDescent="0.25">
      <c r="A12" s="26" t="s">
        <v>208</v>
      </c>
      <c r="B12" s="77">
        <f>+F12+J12+N12+R12</f>
        <v>13</v>
      </c>
      <c r="C12" s="77">
        <f>+G12+K12+O12</f>
        <v>6</v>
      </c>
      <c r="D12" s="77">
        <f t="shared" ref="D12" si="1">+H12+L12+P12+T12</f>
        <v>7</v>
      </c>
      <c r="E12" s="77"/>
      <c r="F12" s="77">
        <v>3</v>
      </c>
      <c r="G12" s="77">
        <v>2</v>
      </c>
      <c r="H12" s="77">
        <v>1</v>
      </c>
      <c r="I12" s="77"/>
      <c r="J12" s="77">
        <v>4</v>
      </c>
      <c r="K12" s="77">
        <v>1</v>
      </c>
      <c r="L12" s="77">
        <v>3</v>
      </c>
      <c r="M12" s="77"/>
      <c r="N12" s="77">
        <v>5</v>
      </c>
      <c r="O12" s="77">
        <v>3</v>
      </c>
      <c r="P12" s="77">
        <v>2</v>
      </c>
      <c r="Q12" s="77"/>
      <c r="R12" s="77">
        <v>1</v>
      </c>
      <c r="S12" s="77" t="s">
        <v>191</v>
      </c>
      <c r="T12" s="77">
        <v>1</v>
      </c>
    </row>
    <row r="13" spans="1:21" x14ac:dyDescent="0.25">
      <c r="A13" s="26" t="s">
        <v>210</v>
      </c>
      <c r="B13" s="77">
        <f>+J13+N13+R13</f>
        <v>11</v>
      </c>
      <c r="C13" s="77">
        <f>+K13+O13</f>
        <v>6</v>
      </c>
      <c r="D13" s="77">
        <f>+L13+P13+T13</f>
        <v>5</v>
      </c>
      <c r="E13" s="77"/>
      <c r="F13" s="77" t="s">
        <v>191</v>
      </c>
      <c r="G13" s="77" t="s">
        <v>191</v>
      </c>
      <c r="H13" s="77" t="s">
        <v>191</v>
      </c>
      <c r="I13" s="77"/>
      <c r="J13" s="77">
        <v>8</v>
      </c>
      <c r="K13" s="77">
        <v>5</v>
      </c>
      <c r="L13" s="77">
        <v>3</v>
      </c>
      <c r="M13" s="77"/>
      <c r="N13" s="77">
        <v>2</v>
      </c>
      <c r="O13" s="77">
        <v>1</v>
      </c>
      <c r="P13" s="77">
        <v>1</v>
      </c>
      <c r="Q13" s="77"/>
      <c r="R13" s="77">
        <v>1</v>
      </c>
      <c r="S13" s="77" t="s">
        <v>191</v>
      </c>
      <c r="T13" s="77">
        <v>1</v>
      </c>
      <c r="U13" s="121"/>
    </row>
    <row r="14" spans="1:21" x14ac:dyDescent="0.25"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120"/>
    </row>
    <row r="15" spans="1:21" x14ac:dyDescent="0.25">
      <c r="A15" s="103" t="s">
        <v>153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121"/>
    </row>
    <row r="16" spans="1:21" x14ac:dyDescent="0.25">
      <c r="A16" s="25" t="s">
        <v>130</v>
      </c>
      <c r="B16" s="80">
        <v>10.619469026548673</v>
      </c>
      <c r="C16" s="80">
        <v>16.666666666666664</v>
      </c>
      <c r="D16" s="80">
        <v>7.7922077922077921</v>
      </c>
      <c r="E16" s="80"/>
      <c r="F16" s="80">
        <v>11.111111111111111</v>
      </c>
      <c r="G16" s="80">
        <v>14.285714285714285</v>
      </c>
      <c r="H16" s="80">
        <v>7.6923076923076925</v>
      </c>
      <c r="I16" s="80"/>
      <c r="J16" s="80">
        <v>17.647058823529413</v>
      </c>
      <c r="K16" s="80">
        <v>26.086956521739129</v>
      </c>
      <c r="L16" s="80">
        <v>13.333333333333334</v>
      </c>
      <c r="M16" s="80"/>
      <c r="N16" s="80">
        <v>9.8591549295774641</v>
      </c>
      <c r="O16" s="80">
        <v>16.666666666666664</v>
      </c>
      <c r="P16" s="80">
        <v>6.3829787234042552</v>
      </c>
      <c r="Q16" s="80"/>
      <c r="R16" s="80">
        <v>3.3333333333333335</v>
      </c>
      <c r="S16" s="153" t="s">
        <v>191</v>
      </c>
      <c r="T16" s="80">
        <v>4.0816326530612246</v>
      </c>
      <c r="U16" s="121"/>
    </row>
    <row r="17" spans="1:21" x14ac:dyDescent="0.25">
      <c r="A17" s="26" t="s">
        <v>199</v>
      </c>
      <c r="B17" s="77" t="s">
        <v>191</v>
      </c>
      <c r="C17" s="77" t="s">
        <v>191</v>
      </c>
      <c r="D17" s="77" t="s">
        <v>191</v>
      </c>
      <c r="E17" s="77"/>
      <c r="F17" s="77" t="s">
        <v>191</v>
      </c>
      <c r="G17" s="77" t="s">
        <v>191</v>
      </c>
      <c r="H17" s="77" t="s">
        <v>191</v>
      </c>
      <c r="I17" s="77"/>
      <c r="J17" s="77" t="s">
        <v>191</v>
      </c>
      <c r="K17" s="77" t="s">
        <v>191</v>
      </c>
      <c r="L17" s="77" t="s">
        <v>191</v>
      </c>
      <c r="M17" s="77"/>
      <c r="N17" s="77" t="s">
        <v>191</v>
      </c>
      <c r="O17" s="77" t="s">
        <v>191</v>
      </c>
      <c r="P17" s="77" t="s">
        <v>191</v>
      </c>
      <c r="Q17" s="77"/>
      <c r="R17" s="77" t="s">
        <v>191</v>
      </c>
      <c r="S17" s="77" t="s">
        <v>191</v>
      </c>
      <c r="T17" s="77" t="s">
        <v>191</v>
      </c>
      <c r="U17" s="121"/>
    </row>
    <row r="18" spans="1:21" x14ac:dyDescent="0.25">
      <c r="A18" s="26" t="s">
        <v>208</v>
      </c>
      <c r="B18" s="81">
        <v>11.403508771929824</v>
      </c>
      <c r="C18" s="81">
        <v>16.666666666666664</v>
      </c>
      <c r="D18" s="81">
        <v>8.9743589743589745</v>
      </c>
      <c r="E18" s="81"/>
      <c r="F18" s="81">
        <v>16.666666666666664</v>
      </c>
      <c r="G18" s="81">
        <v>20</v>
      </c>
      <c r="H18" s="81">
        <v>12.5</v>
      </c>
      <c r="I18" s="81"/>
      <c r="J18" s="81">
        <v>11.111111111111111</v>
      </c>
      <c r="K18" s="81">
        <v>9.0909090909090917</v>
      </c>
      <c r="L18" s="81">
        <v>12</v>
      </c>
      <c r="M18" s="81"/>
      <c r="N18" s="81">
        <v>13.888888888888889</v>
      </c>
      <c r="O18" s="81">
        <v>27.27272727272727</v>
      </c>
      <c r="P18" s="81">
        <v>8</v>
      </c>
      <c r="Q18" s="81"/>
      <c r="R18" s="81">
        <v>4.1666666666666661</v>
      </c>
      <c r="S18" s="77" t="s">
        <v>191</v>
      </c>
      <c r="T18" s="81">
        <v>5</v>
      </c>
      <c r="U18" s="121"/>
    </row>
    <row r="19" spans="1:21" ht="15.75" thickBot="1" x14ac:dyDescent="0.3">
      <c r="A19" s="27" t="s">
        <v>210</v>
      </c>
      <c r="B19" s="140">
        <v>15.068493150684931</v>
      </c>
      <c r="C19" s="140">
        <v>25</v>
      </c>
      <c r="D19" s="140">
        <v>10.204081632653061</v>
      </c>
      <c r="E19" s="140"/>
      <c r="F19" s="136" t="s">
        <v>191</v>
      </c>
      <c r="G19" s="136" t="s">
        <v>191</v>
      </c>
      <c r="H19" s="136" t="s">
        <v>191</v>
      </c>
      <c r="I19" s="140"/>
      <c r="J19" s="140">
        <v>38.095238095238095</v>
      </c>
      <c r="K19" s="140">
        <v>55.555555555555557</v>
      </c>
      <c r="L19" s="140">
        <v>25</v>
      </c>
      <c r="M19" s="140"/>
      <c r="N19" s="140">
        <v>10</v>
      </c>
      <c r="O19" s="140">
        <v>14.285714285714285</v>
      </c>
      <c r="P19" s="140">
        <v>7.6923076923076925</v>
      </c>
      <c r="Q19" s="140"/>
      <c r="R19" s="140">
        <v>3.7037037037037033</v>
      </c>
      <c r="S19" s="140" t="s">
        <v>191</v>
      </c>
      <c r="T19" s="140">
        <v>4.5454545454545459</v>
      </c>
      <c r="U19" s="121"/>
    </row>
    <row r="20" spans="1:21" x14ac:dyDescent="0.25">
      <c r="A20" s="218" t="s">
        <v>122</v>
      </c>
      <c r="B20" s="218"/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U20" s="121"/>
    </row>
    <row r="21" spans="1:21" x14ac:dyDescent="0.25">
      <c r="U21" s="121"/>
    </row>
    <row r="22" spans="1:21" x14ac:dyDescent="0.25">
      <c r="U22" s="121"/>
    </row>
    <row r="23" spans="1:21" x14ac:dyDescent="0.25">
      <c r="U23" s="120"/>
    </row>
    <row r="24" spans="1:21" x14ac:dyDescent="0.25">
      <c r="U24" s="121"/>
    </row>
    <row r="25" spans="1:21" x14ac:dyDescent="0.25">
      <c r="U25" s="121"/>
    </row>
    <row r="26" spans="1:21" x14ac:dyDescent="0.25">
      <c r="U26" s="121"/>
    </row>
    <row r="27" spans="1:21" x14ac:dyDescent="0.25">
      <c r="U27" s="121"/>
    </row>
    <row r="28" spans="1:21" x14ac:dyDescent="0.25">
      <c r="U28" s="121"/>
    </row>
    <row r="29" spans="1:21" x14ac:dyDescent="0.25">
      <c r="U29" s="121"/>
    </row>
    <row r="30" spans="1:21" x14ac:dyDescent="0.25">
      <c r="U30" s="121"/>
    </row>
    <row r="31" spans="1:21" x14ac:dyDescent="0.25">
      <c r="U31" s="121"/>
    </row>
    <row r="32" spans="1:21" x14ac:dyDescent="0.25">
      <c r="U32" s="121"/>
    </row>
    <row r="33" spans="21:21" x14ac:dyDescent="0.25">
      <c r="U33" s="121"/>
    </row>
    <row r="35" spans="21:21" x14ac:dyDescent="0.25">
      <c r="U35" s="121"/>
    </row>
    <row r="36" spans="21:21" x14ac:dyDescent="0.25">
      <c r="U36" s="121"/>
    </row>
    <row r="37" spans="21:21" x14ac:dyDescent="0.25">
      <c r="U37" s="121"/>
    </row>
    <row r="38" spans="21:21" x14ac:dyDescent="0.25">
      <c r="U38" s="121"/>
    </row>
    <row r="39" spans="21:21" x14ac:dyDescent="0.25">
      <c r="U39" s="121"/>
    </row>
    <row r="40" spans="21:21" x14ac:dyDescent="0.25">
      <c r="U40" s="121"/>
    </row>
    <row r="41" spans="21:21" x14ac:dyDescent="0.25">
      <c r="U41" s="120"/>
    </row>
    <row r="42" spans="21:21" x14ac:dyDescent="0.25">
      <c r="U42" s="121"/>
    </row>
    <row r="43" spans="21:21" x14ac:dyDescent="0.25">
      <c r="U43" s="121"/>
    </row>
    <row r="44" spans="21:21" x14ac:dyDescent="0.25">
      <c r="U44" s="121"/>
    </row>
  </sheetData>
  <mergeCells count="12">
    <mergeCell ref="A20:O20"/>
    <mergeCell ref="A6:A7"/>
    <mergeCell ref="B6:D6"/>
    <mergeCell ref="F6:H6"/>
    <mergeCell ref="J6:L6"/>
    <mergeCell ref="N6:P6"/>
    <mergeCell ref="R6:T6"/>
    <mergeCell ref="A1:T1"/>
    <mergeCell ref="A2:T2"/>
    <mergeCell ref="A3:T3"/>
    <mergeCell ref="A4:T4"/>
    <mergeCell ref="A5:T5"/>
  </mergeCells>
  <hyperlinks>
    <hyperlink ref="U2" location="Contenido!A1" display="Contenido" xr:uid="{960ABF3A-252E-4218-BDAC-CE27A3B99925}"/>
  </hyperlinks>
  <pageMargins left="0.7" right="0.7" top="0.75" bottom="0.75" header="0.3" footer="0.3"/>
  <pageSetup scale="82" orientation="landscape" r:id="rId1"/>
  <ignoredErrors>
    <ignoredError sqref="C12:C1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6BBD4-F0FA-430E-A9A1-C4421D8F44C2}">
  <sheetPr>
    <tabColor rgb="FFCFAC65"/>
    <pageSetUpPr fitToPage="1"/>
  </sheetPr>
  <dimension ref="B2:L45"/>
  <sheetViews>
    <sheetView showGridLines="0" zoomScaleNormal="100" workbookViewId="0">
      <selection activeCell="L2" sqref="L2"/>
    </sheetView>
  </sheetViews>
  <sheetFormatPr baseColWidth="10" defaultColWidth="11.42578125" defaultRowHeight="15" x14ac:dyDescent="0.25"/>
  <cols>
    <col min="1" max="11" width="11" customWidth="1"/>
    <col min="12" max="12" width="14" style="119" customWidth="1"/>
  </cols>
  <sheetData>
    <row r="2" spans="2:12" ht="15.75" thickBot="1" x14ac:dyDescent="0.3">
      <c r="L2" s="114" t="s">
        <v>0</v>
      </c>
    </row>
    <row r="3" spans="2:12" ht="17.45" customHeight="1" x14ac:dyDescent="0.25">
      <c r="B3" s="208" t="s">
        <v>25</v>
      </c>
      <c r="C3" s="209"/>
      <c r="D3" s="209"/>
      <c r="E3" s="209"/>
      <c r="F3" s="209"/>
      <c r="G3" s="209"/>
      <c r="H3" s="209"/>
      <c r="I3" s="209"/>
      <c r="J3" s="210"/>
      <c r="K3" s="91"/>
    </row>
    <row r="4" spans="2:12" ht="15" customHeight="1" x14ac:dyDescent="0.25">
      <c r="B4" s="211"/>
      <c r="C4" s="212"/>
      <c r="D4" s="212"/>
      <c r="E4" s="212"/>
      <c r="F4" s="212"/>
      <c r="G4" s="212"/>
      <c r="H4" s="212"/>
      <c r="I4" s="212"/>
      <c r="J4" s="213"/>
      <c r="K4" s="91"/>
    </row>
    <row r="5" spans="2:12" ht="15" customHeight="1" x14ac:dyDescent="0.25">
      <c r="B5" s="211"/>
      <c r="C5" s="212"/>
      <c r="D5" s="212"/>
      <c r="E5" s="212"/>
      <c r="F5" s="212"/>
      <c r="G5" s="212"/>
      <c r="H5" s="212"/>
      <c r="I5" s="212"/>
      <c r="J5" s="213"/>
      <c r="K5" s="91"/>
      <c r="L5" s="120"/>
    </row>
    <row r="6" spans="2:12" ht="15" customHeight="1" x14ac:dyDescent="0.25">
      <c r="B6" s="211"/>
      <c r="C6" s="212"/>
      <c r="D6" s="212"/>
      <c r="E6" s="212"/>
      <c r="F6" s="212"/>
      <c r="G6" s="212"/>
      <c r="H6" s="212"/>
      <c r="I6" s="212"/>
      <c r="J6" s="213"/>
      <c r="K6" s="93"/>
      <c r="L6" s="120"/>
    </row>
    <row r="7" spans="2:12" ht="15" customHeight="1" x14ac:dyDescent="0.25">
      <c r="B7" s="211"/>
      <c r="C7" s="212"/>
      <c r="D7" s="212"/>
      <c r="E7" s="212"/>
      <c r="F7" s="212"/>
      <c r="G7" s="212"/>
      <c r="H7" s="212"/>
      <c r="I7" s="212"/>
      <c r="J7" s="213"/>
      <c r="K7" s="93"/>
    </row>
    <row r="8" spans="2:12" ht="15" customHeight="1" x14ac:dyDescent="0.25">
      <c r="B8" s="211"/>
      <c r="C8" s="212"/>
      <c r="D8" s="212"/>
      <c r="E8" s="212"/>
      <c r="F8" s="212"/>
      <c r="G8" s="212"/>
      <c r="H8" s="212"/>
      <c r="I8" s="212"/>
      <c r="J8" s="213"/>
      <c r="K8" s="93"/>
      <c r="L8" s="120"/>
    </row>
    <row r="9" spans="2:12" ht="15" customHeight="1" x14ac:dyDescent="0.25">
      <c r="B9" s="211"/>
      <c r="C9" s="212"/>
      <c r="D9" s="212"/>
      <c r="E9" s="212"/>
      <c r="F9" s="212"/>
      <c r="G9" s="212"/>
      <c r="H9" s="212"/>
      <c r="I9" s="212"/>
      <c r="J9" s="213"/>
      <c r="K9" s="93"/>
    </row>
    <row r="10" spans="2:12" ht="15" customHeight="1" x14ac:dyDescent="0.25">
      <c r="B10" s="211"/>
      <c r="C10" s="212"/>
      <c r="D10" s="212"/>
      <c r="E10" s="212"/>
      <c r="F10" s="212"/>
      <c r="G10" s="212"/>
      <c r="H10" s="212"/>
      <c r="I10" s="212"/>
      <c r="J10" s="213"/>
      <c r="K10" s="93"/>
      <c r="L10" s="120"/>
    </row>
    <row r="11" spans="2:12" ht="15" customHeight="1" x14ac:dyDescent="0.25">
      <c r="B11" s="211"/>
      <c r="C11" s="212"/>
      <c r="D11" s="212"/>
      <c r="E11" s="212"/>
      <c r="F11" s="212"/>
      <c r="G11" s="212"/>
      <c r="H11" s="212"/>
      <c r="I11" s="212"/>
      <c r="J11" s="213"/>
      <c r="K11" s="93"/>
    </row>
    <row r="12" spans="2:12" ht="15" customHeight="1" x14ac:dyDescent="0.25">
      <c r="B12" s="211"/>
      <c r="C12" s="212"/>
      <c r="D12" s="212"/>
      <c r="E12" s="212"/>
      <c r="F12" s="212"/>
      <c r="G12" s="212"/>
      <c r="H12" s="212"/>
      <c r="I12" s="212"/>
      <c r="J12" s="213"/>
      <c r="K12" s="93"/>
    </row>
    <row r="13" spans="2:12" ht="15" customHeight="1" x14ac:dyDescent="0.25">
      <c r="B13" s="211"/>
      <c r="C13" s="212"/>
      <c r="D13" s="212"/>
      <c r="E13" s="212"/>
      <c r="F13" s="212"/>
      <c r="G13" s="212"/>
      <c r="H13" s="212"/>
      <c r="I13" s="212"/>
      <c r="J13" s="213"/>
      <c r="K13" s="93"/>
    </row>
    <row r="14" spans="2:12" ht="15" customHeight="1" x14ac:dyDescent="0.25">
      <c r="B14" s="211"/>
      <c r="C14" s="212"/>
      <c r="D14" s="212"/>
      <c r="E14" s="212"/>
      <c r="F14" s="212"/>
      <c r="G14" s="212"/>
      <c r="H14" s="212"/>
      <c r="I14" s="212"/>
      <c r="J14" s="213"/>
      <c r="K14" s="93"/>
      <c r="L14" s="121"/>
    </row>
    <row r="15" spans="2:12" ht="15" customHeight="1" x14ac:dyDescent="0.25">
      <c r="B15" s="211"/>
      <c r="C15" s="212"/>
      <c r="D15" s="212"/>
      <c r="E15" s="212"/>
      <c r="F15" s="212"/>
      <c r="G15" s="212"/>
      <c r="H15" s="212"/>
      <c r="I15" s="212"/>
      <c r="J15" s="213"/>
      <c r="K15" s="93"/>
      <c r="L15" s="120"/>
    </row>
    <row r="16" spans="2:12" ht="15" customHeight="1" x14ac:dyDescent="0.25">
      <c r="B16" s="211"/>
      <c r="C16" s="212"/>
      <c r="D16" s="212"/>
      <c r="E16" s="212"/>
      <c r="F16" s="212"/>
      <c r="G16" s="212"/>
      <c r="H16" s="212"/>
      <c r="I16" s="212"/>
      <c r="J16" s="213"/>
      <c r="K16" s="93"/>
      <c r="L16" s="121"/>
    </row>
    <row r="17" spans="2:12" ht="15" customHeight="1" x14ac:dyDescent="0.25">
      <c r="B17" s="211"/>
      <c r="C17" s="212"/>
      <c r="D17" s="212"/>
      <c r="E17" s="212"/>
      <c r="F17" s="212"/>
      <c r="G17" s="212"/>
      <c r="H17" s="212"/>
      <c r="I17" s="212"/>
      <c r="J17" s="213"/>
      <c r="K17" s="93"/>
      <c r="L17" s="121"/>
    </row>
    <row r="18" spans="2:12" ht="15" customHeight="1" x14ac:dyDescent="0.25">
      <c r="B18" s="211"/>
      <c r="C18" s="212"/>
      <c r="D18" s="212"/>
      <c r="E18" s="212"/>
      <c r="F18" s="212"/>
      <c r="G18" s="212"/>
      <c r="H18" s="212"/>
      <c r="I18" s="212"/>
      <c r="J18" s="213"/>
      <c r="K18" s="93"/>
      <c r="L18" s="121"/>
    </row>
    <row r="19" spans="2:12" ht="15" customHeight="1" x14ac:dyDescent="0.25">
      <c r="B19" s="211"/>
      <c r="C19" s="212"/>
      <c r="D19" s="212"/>
      <c r="E19" s="212"/>
      <c r="F19" s="212"/>
      <c r="G19" s="212"/>
      <c r="H19" s="212"/>
      <c r="I19" s="212"/>
      <c r="J19" s="213"/>
      <c r="K19" s="93"/>
      <c r="L19" s="121"/>
    </row>
    <row r="20" spans="2:12" ht="15" customHeight="1" x14ac:dyDescent="0.25">
      <c r="B20" s="211"/>
      <c r="C20" s="212"/>
      <c r="D20" s="212"/>
      <c r="E20" s="212"/>
      <c r="F20" s="212"/>
      <c r="G20" s="212"/>
      <c r="H20" s="212"/>
      <c r="I20" s="212"/>
      <c r="J20" s="213"/>
      <c r="K20" s="93"/>
      <c r="L20" s="121"/>
    </row>
    <row r="21" spans="2:12" ht="15" customHeight="1" x14ac:dyDescent="0.25">
      <c r="B21" s="211"/>
      <c r="C21" s="212"/>
      <c r="D21" s="212"/>
      <c r="E21" s="212"/>
      <c r="F21" s="212"/>
      <c r="G21" s="212"/>
      <c r="H21" s="212"/>
      <c r="I21" s="212"/>
      <c r="J21" s="213"/>
      <c r="K21" s="93"/>
      <c r="L21" s="121"/>
    </row>
    <row r="22" spans="2:12" ht="15" customHeight="1" thickBot="1" x14ac:dyDescent="0.3">
      <c r="B22" s="214"/>
      <c r="C22" s="215"/>
      <c r="D22" s="215"/>
      <c r="E22" s="215"/>
      <c r="F22" s="215"/>
      <c r="G22" s="215"/>
      <c r="H22" s="215"/>
      <c r="I22" s="215"/>
      <c r="J22" s="216"/>
      <c r="K22" s="91"/>
      <c r="L22" s="121"/>
    </row>
    <row r="23" spans="2:12" x14ac:dyDescent="0.25">
      <c r="L23" s="121"/>
    </row>
    <row r="24" spans="2:12" x14ac:dyDescent="0.25">
      <c r="L24" s="120"/>
    </row>
    <row r="25" spans="2:12" x14ac:dyDescent="0.25">
      <c r="L25" s="121"/>
    </row>
    <row r="26" spans="2:12" x14ac:dyDescent="0.25">
      <c r="L26" s="121"/>
    </row>
    <row r="27" spans="2:12" x14ac:dyDescent="0.25">
      <c r="L27" s="121"/>
    </row>
    <row r="28" spans="2:12" x14ac:dyDescent="0.25">
      <c r="L28" s="121"/>
    </row>
    <row r="29" spans="2:12" x14ac:dyDescent="0.25">
      <c r="L29" s="121"/>
    </row>
    <row r="30" spans="2:12" x14ac:dyDescent="0.25">
      <c r="L30" s="121"/>
    </row>
    <row r="31" spans="2:12" x14ac:dyDescent="0.25">
      <c r="L31" s="121"/>
    </row>
    <row r="32" spans="2:12" x14ac:dyDescent="0.25">
      <c r="L32" s="121"/>
    </row>
    <row r="33" spans="12:12" x14ac:dyDescent="0.25">
      <c r="L33" s="121"/>
    </row>
    <row r="34" spans="12:12" x14ac:dyDescent="0.25">
      <c r="L34" s="121"/>
    </row>
    <row r="36" spans="12:12" x14ac:dyDescent="0.25">
      <c r="L36" s="121"/>
    </row>
    <row r="37" spans="12:12" x14ac:dyDescent="0.25">
      <c r="L37" s="121"/>
    </row>
    <row r="38" spans="12:12" x14ac:dyDescent="0.25">
      <c r="L38" s="121"/>
    </row>
    <row r="39" spans="12:12" x14ac:dyDescent="0.25">
      <c r="L39" s="121"/>
    </row>
    <row r="40" spans="12:12" x14ac:dyDescent="0.25">
      <c r="L40" s="121"/>
    </row>
    <row r="41" spans="12:12" x14ac:dyDescent="0.25">
      <c r="L41" s="121"/>
    </row>
    <row r="42" spans="12:12" x14ac:dyDescent="0.25">
      <c r="L42" s="120"/>
    </row>
    <row r="43" spans="12:12" x14ac:dyDescent="0.25">
      <c r="L43" s="121"/>
    </row>
    <row r="44" spans="12:12" x14ac:dyDescent="0.25">
      <c r="L44" s="121"/>
    </row>
    <row r="45" spans="12:12" x14ac:dyDescent="0.25">
      <c r="L45" s="121"/>
    </row>
  </sheetData>
  <mergeCells count="1">
    <mergeCell ref="B3:J22"/>
  </mergeCells>
  <hyperlinks>
    <hyperlink ref="L2" location="Contenido!A1" display="Contenido" xr:uid="{6685D475-5DFE-474D-B392-ED8673FF0032}"/>
  </hyperlinks>
  <pageMargins left="0.7" right="0.7" top="0.75" bottom="0.75" header="0.3" footer="0.3"/>
  <pageSetup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2F207-AB12-4896-9253-8C735CDC675E}">
  <sheetPr>
    <tabColor rgb="FFCFAC65"/>
    <pageSetUpPr fitToPage="1"/>
  </sheetPr>
  <dimension ref="A2:L45"/>
  <sheetViews>
    <sheetView showGridLines="0" showOutlineSymbols="0" showWhiteSpace="0" workbookViewId="0">
      <selection activeCell="B2" sqref="B2:J22"/>
    </sheetView>
  </sheetViews>
  <sheetFormatPr baseColWidth="10" defaultColWidth="11" defaultRowHeight="15" customHeight="1" x14ac:dyDescent="0.25"/>
  <cols>
    <col min="1" max="1" width="5" style="113" customWidth="1"/>
    <col min="2" max="10" width="11" style="113"/>
    <col min="11" max="11" width="5" style="113" customWidth="1"/>
    <col min="12" max="12" width="14" style="119" customWidth="1"/>
    <col min="13" max="16384" width="11" style="113"/>
  </cols>
  <sheetData>
    <row r="2" spans="1:12" ht="15" customHeight="1" thickBot="1" x14ac:dyDescent="0.3">
      <c r="L2" s="114" t="s">
        <v>0</v>
      </c>
    </row>
    <row r="3" spans="1:12" ht="15" customHeight="1" x14ac:dyDescent="0.25">
      <c r="B3" s="230" t="s">
        <v>248</v>
      </c>
      <c r="C3" s="231"/>
      <c r="D3" s="231"/>
      <c r="E3" s="231"/>
      <c r="F3" s="231"/>
      <c r="G3" s="231"/>
      <c r="H3" s="231"/>
      <c r="I3" s="231"/>
      <c r="J3" s="232"/>
    </row>
    <row r="4" spans="1:12" ht="15" customHeight="1" x14ac:dyDescent="0.25">
      <c r="B4" s="233"/>
      <c r="C4" s="234"/>
      <c r="D4" s="234"/>
      <c r="E4" s="234"/>
      <c r="F4" s="234"/>
      <c r="G4" s="234"/>
      <c r="H4" s="234"/>
      <c r="I4" s="234"/>
      <c r="J4" s="235"/>
    </row>
    <row r="5" spans="1:12" ht="15" customHeight="1" x14ac:dyDescent="0.25">
      <c r="B5" s="233"/>
      <c r="C5" s="234"/>
      <c r="D5" s="234"/>
      <c r="E5" s="234"/>
      <c r="F5" s="234"/>
      <c r="G5" s="234"/>
      <c r="H5" s="234"/>
      <c r="I5" s="234"/>
      <c r="J5" s="235"/>
      <c r="L5" s="120"/>
    </row>
    <row r="6" spans="1:12" ht="15" customHeight="1" x14ac:dyDescent="0.25">
      <c r="B6" s="233"/>
      <c r="C6" s="234"/>
      <c r="D6" s="234"/>
      <c r="E6" s="234"/>
      <c r="F6" s="234"/>
      <c r="G6" s="234"/>
      <c r="H6" s="234"/>
      <c r="I6" s="234"/>
      <c r="J6" s="235"/>
      <c r="L6" s="120"/>
    </row>
    <row r="7" spans="1:12" ht="15" customHeight="1" x14ac:dyDescent="0.25">
      <c r="B7" s="233"/>
      <c r="C7" s="234"/>
      <c r="D7" s="234"/>
      <c r="E7" s="234"/>
      <c r="F7" s="234"/>
      <c r="G7" s="234"/>
      <c r="H7" s="234"/>
      <c r="I7" s="234"/>
      <c r="J7" s="235"/>
    </row>
    <row r="8" spans="1:12" ht="15" customHeight="1" x14ac:dyDescent="0.25">
      <c r="B8" s="233"/>
      <c r="C8" s="234"/>
      <c r="D8" s="234"/>
      <c r="E8" s="234"/>
      <c r="F8" s="234"/>
      <c r="G8" s="234"/>
      <c r="H8" s="234"/>
      <c r="I8" s="234"/>
      <c r="J8" s="235"/>
      <c r="L8" s="120"/>
    </row>
    <row r="9" spans="1:12" ht="15" customHeight="1" x14ac:dyDescent="0.25">
      <c r="B9" s="233"/>
      <c r="C9" s="234"/>
      <c r="D9" s="234"/>
      <c r="E9" s="234"/>
      <c r="F9" s="234"/>
      <c r="G9" s="234"/>
      <c r="H9" s="234"/>
      <c r="I9" s="234"/>
      <c r="J9" s="235"/>
    </row>
    <row r="10" spans="1:12" ht="15" customHeight="1" x14ac:dyDescent="0.25">
      <c r="B10" s="233"/>
      <c r="C10" s="234"/>
      <c r="D10" s="234"/>
      <c r="E10" s="234"/>
      <c r="F10" s="234"/>
      <c r="G10" s="234"/>
      <c r="H10" s="234"/>
      <c r="I10" s="234"/>
      <c r="J10" s="235"/>
      <c r="L10" s="120"/>
    </row>
    <row r="11" spans="1:12" ht="15" customHeight="1" x14ac:dyDescent="0.25">
      <c r="A11" s="115"/>
      <c r="B11" s="233"/>
      <c r="C11" s="234"/>
      <c r="D11" s="234"/>
      <c r="E11" s="234"/>
      <c r="F11" s="234"/>
      <c r="G11" s="234"/>
      <c r="H11" s="234"/>
      <c r="I11" s="234"/>
      <c r="J11" s="235"/>
      <c r="K11" s="115"/>
    </row>
    <row r="12" spans="1:12" ht="15" customHeight="1" x14ac:dyDescent="0.25">
      <c r="A12" s="115"/>
      <c r="B12" s="233"/>
      <c r="C12" s="234"/>
      <c r="D12" s="234"/>
      <c r="E12" s="234"/>
      <c r="F12" s="234"/>
      <c r="G12" s="234"/>
      <c r="H12" s="234"/>
      <c r="I12" s="234"/>
      <c r="J12" s="235"/>
      <c r="K12" s="115"/>
    </row>
    <row r="13" spans="1:12" ht="15" customHeight="1" x14ac:dyDescent="0.25">
      <c r="A13" s="115"/>
      <c r="B13" s="233"/>
      <c r="C13" s="234"/>
      <c r="D13" s="234"/>
      <c r="E13" s="234"/>
      <c r="F13" s="234"/>
      <c r="G13" s="234"/>
      <c r="H13" s="234"/>
      <c r="I13" s="234"/>
      <c r="J13" s="235"/>
      <c r="K13" s="115"/>
    </row>
    <row r="14" spans="1:12" ht="15" customHeight="1" x14ac:dyDescent="0.25">
      <c r="A14" s="115"/>
      <c r="B14" s="233"/>
      <c r="C14" s="234"/>
      <c r="D14" s="234"/>
      <c r="E14" s="234"/>
      <c r="F14" s="234"/>
      <c r="G14" s="234"/>
      <c r="H14" s="234"/>
      <c r="I14" s="234"/>
      <c r="J14" s="235"/>
      <c r="K14" s="115"/>
      <c r="L14" s="121"/>
    </row>
    <row r="15" spans="1:12" ht="15" customHeight="1" x14ac:dyDescent="0.25">
      <c r="A15" s="115"/>
      <c r="B15" s="233"/>
      <c r="C15" s="234"/>
      <c r="D15" s="234"/>
      <c r="E15" s="234"/>
      <c r="F15" s="234"/>
      <c r="G15" s="234"/>
      <c r="H15" s="234"/>
      <c r="I15" s="234"/>
      <c r="J15" s="235"/>
      <c r="K15" s="115"/>
      <c r="L15" s="120"/>
    </row>
    <row r="16" spans="1:12" ht="15" customHeight="1" x14ac:dyDescent="0.25">
      <c r="A16" s="115"/>
      <c r="B16" s="233"/>
      <c r="C16" s="234"/>
      <c r="D16" s="234"/>
      <c r="E16" s="234"/>
      <c r="F16" s="234"/>
      <c r="G16" s="234"/>
      <c r="H16" s="234"/>
      <c r="I16" s="234"/>
      <c r="J16" s="235"/>
      <c r="K16" s="115"/>
      <c r="L16" s="121"/>
    </row>
    <row r="17" spans="1:12" ht="15" customHeight="1" x14ac:dyDescent="0.25">
      <c r="A17" s="115"/>
      <c r="B17" s="233"/>
      <c r="C17" s="234"/>
      <c r="D17" s="234"/>
      <c r="E17" s="234"/>
      <c r="F17" s="234"/>
      <c r="G17" s="234"/>
      <c r="H17" s="234"/>
      <c r="I17" s="234"/>
      <c r="J17" s="235"/>
      <c r="K17" s="115"/>
      <c r="L17" s="121"/>
    </row>
    <row r="18" spans="1:12" ht="15" customHeight="1" x14ac:dyDescent="0.25">
      <c r="A18" s="115"/>
      <c r="B18" s="233"/>
      <c r="C18" s="234"/>
      <c r="D18" s="234"/>
      <c r="E18" s="234"/>
      <c r="F18" s="234"/>
      <c r="G18" s="234"/>
      <c r="H18" s="234"/>
      <c r="I18" s="234"/>
      <c r="J18" s="235"/>
      <c r="K18" s="115"/>
      <c r="L18" s="121"/>
    </row>
    <row r="19" spans="1:12" ht="15" customHeight="1" x14ac:dyDescent="0.25">
      <c r="A19" s="115"/>
      <c r="B19" s="233"/>
      <c r="C19" s="234"/>
      <c r="D19" s="234"/>
      <c r="E19" s="234"/>
      <c r="F19" s="234"/>
      <c r="G19" s="234"/>
      <c r="H19" s="234"/>
      <c r="I19" s="234"/>
      <c r="J19" s="235"/>
      <c r="K19" s="115"/>
      <c r="L19" s="121"/>
    </row>
    <row r="20" spans="1:12" ht="15" customHeight="1" x14ac:dyDescent="0.25">
      <c r="A20" s="115"/>
      <c r="B20" s="233"/>
      <c r="C20" s="234"/>
      <c r="D20" s="234"/>
      <c r="E20" s="234"/>
      <c r="F20" s="234"/>
      <c r="G20" s="234"/>
      <c r="H20" s="234"/>
      <c r="I20" s="234"/>
      <c r="J20" s="235"/>
      <c r="K20" s="115"/>
      <c r="L20" s="121"/>
    </row>
    <row r="21" spans="1:12" ht="15" customHeight="1" x14ac:dyDescent="0.25">
      <c r="A21" s="115"/>
      <c r="B21" s="233"/>
      <c r="C21" s="234"/>
      <c r="D21" s="234"/>
      <c r="E21" s="234"/>
      <c r="F21" s="234"/>
      <c r="G21" s="234"/>
      <c r="H21" s="234"/>
      <c r="I21" s="234"/>
      <c r="J21" s="235"/>
      <c r="K21" s="115"/>
      <c r="L21" s="121"/>
    </row>
    <row r="22" spans="1:12" ht="15" customHeight="1" thickBot="1" x14ac:dyDescent="0.3">
      <c r="A22" s="115"/>
      <c r="B22" s="236"/>
      <c r="C22" s="237"/>
      <c r="D22" s="237"/>
      <c r="E22" s="237"/>
      <c r="F22" s="237"/>
      <c r="G22" s="237"/>
      <c r="H22" s="237"/>
      <c r="I22" s="237"/>
      <c r="J22" s="238"/>
      <c r="K22" s="115"/>
      <c r="L22" s="121"/>
    </row>
    <row r="23" spans="1:12" ht="15" customHeight="1" x14ac:dyDescent="0.25">
      <c r="A23" s="115"/>
      <c r="K23" s="115"/>
      <c r="L23" s="121"/>
    </row>
    <row r="24" spans="1:12" ht="15" customHeight="1" x14ac:dyDescent="0.25">
      <c r="A24" s="115"/>
      <c r="K24" s="115"/>
      <c r="L24" s="120"/>
    </row>
    <row r="25" spans="1:12" ht="15" customHeight="1" x14ac:dyDescent="0.25">
      <c r="L25" s="121"/>
    </row>
    <row r="26" spans="1:12" ht="15" customHeight="1" x14ac:dyDescent="0.25">
      <c r="L26" s="121"/>
    </row>
    <row r="27" spans="1:12" ht="15" customHeight="1" x14ac:dyDescent="0.25">
      <c r="L27" s="121"/>
    </row>
    <row r="28" spans="1:12" ht="15" customHeight="1" x14ac:dyDescent="0.25">
      <c r="L28" s="121"/>
    </row>
    <row r="29" spans="1:12" ht="15" customHeight="1" x14ac:dyDescent="0.25">
      <c r="L29" s="121"/>
    </row>
    <row r="30" spans="1:12" ht="15" customHeight="1" x14ac:dyDescent="0.25">
      <c r="L30" s="121"/>
    </row>
    <row r="31" spans="1:12" ht="15" customHeight="1" x14ac:dyDescent="0.25">
      <c r="L31" s="121"/>
    </row>
    <row r="32" spans="1:12" ht="15" customHeight="1" x14ac:dyDescent="0.25">
      <c r="L32" s="121"/>
    </row>
    <row r="33" spans="12:12" ht="15" customHeight="1" x14ac:dyDescent="0.25">
      <c r="L33" s="121"/>
    </row>
    <row r="34" spans="12:12" ht="15" customHeight="1" x14ac:dyDescent="0.25">
      <c r="L34" s="121"/>
    </row>
    <row r="36" spans="12:12" ht="15" customHeight="1" x14ac:dyDescent="0.25">
      <c r="L36" s="121"/>
    </row>
    <row r="37" spans="12:12" ht="15" customHeight="1" x14ac:dyDescent="0.25">
      <c r="L37" s="121"/>
    </row>
    <row r="38" spans="12:12" ht="15" customHeight="1" x14ac:dyDescent="0.25">
      <c r="L38" s="121"/>
    </row>
    <row r="39" spans="12:12" ht="15" customHeight="1" x14ac:dyDescent="0.25">
      <c r="L39" s="121"/>
    </row>
    <row r="40" spans="12:12" ht="15" customHeight="1" x14ac:dyDescent="0.25">
      <c r="L40" s="121"/>
    </row>
    <row r="41" spans="12:12" ht="15" customHeight="1" x14ac:dyDescent="0.25">
      <c r="L41" s="121"/>
    </row>
    <row r="42" spans="12:12" ht="15" customHeight="1" x14ac:dyDescent="0.25">
      <c r="L42" s="120"/>
    </row>
    <row r="43" spans="12:12" ht="15" customHeight="1" x14ac:dyDescent="0.25">
      <c r="L43" s="121"/>
    </row>
    <row r="44" spans="12:12" ht="15" customHeight="1" x14ac:dyDescent="0.25">
      <c r="L44" s="121"/>
    </row>
    <row r="45" spans="12:12" ht="15" customHeight="1" x14ac:dyDescent="0.25">
      <c r="L45" s="121"/>
    </row>
  </sheetData>
  <mergeCells count="1">
    <mergeCell ref="B3:J22"/>
  </mergeCells>
  <hyperlinks>
    <hyperlink ref="L2" location="Contenido!A1" display="Contenido" xr:uid="{177A76B6-9BE5-4CE8-AE30-9650C04DBB19}"/>
  </hyperlinks>
  <printOptions horizontalCentered="1" verticalCentered="1"/>
  <pageMargins left="0.19685039370078741" right="0.19685039370078741" top="0.39370078740157483" bottom="0.39370078740157483" header="0.31496062992125984" footer="0.31496062992125984"/>
  <pageSetup paperSize="172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BDF3C-4C66-4BBA-AF29-DDAB1A89ED93}">
  <sheetPr>
    <tabColor rgb="FFF2DAB1"/>
    <pageSetUpPr fitToPage="1"/>
  </sheetPr>
  <dimension ref="A1:AC44"/>
  <sheetViews>
    <sheetView showGridLines="0" topLeftCell="C1" workbookViewId="0">
      <selection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42578125" customWidth="1"/>
    <col min="6" max="8" width="8.28515625" customWidth="1"/>
    <col min="9" max="9" width="1.42578125" customWidth="1"/>
    <col min="10" max="12" width="8.28515625" customWidth="1"/>
    <col min="13" max="13" width="1.42578125" customWidth="1"/>
    <col min="14" max="16" width="8.28515625" customWidth="1"/>
    <col min="17" max="17" width="1.28515625" customWidth="1"/>
    <col min="18" max="20" width="8.28515625" customWidth="1"/>
    <col min="21" max="21" width="1.28515625" customWidth="1"/>
    <col min="22" max="24" width="8.28515625" customWidth="1"/>
    <col min="25" max="25" width="1.5703125" customWidth="1"/>
    <col min="26" max="28" width="8.28515625" customWidth="1"/>
    <col min="29" max="29" width="14" style="119" customWidth="1"/>
  </cols>
  <sheetData>
    <row r="1" spans="1:29" x14ac:dyDescent="0.25">
      <c r="A1" s="223" t="s">
        <v>249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</row>
    <row r="2" spans="1:29" x14ac:dyDescent="0.25">
      <c r="A2" s="224" t="s">
        <v>250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114" t="s">
        <v>0</v>
      </c>
    </row>
    <row r="3" spans="1:29" x14ac:dyDescent="0.25">
      <c r="A3" s="223" t="s">
        <v>181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</row>
    <row r="4" spans="1:29" x14ac:dyDescent="0.25">
      <c r="A4" s="224" t="s">
        <v>182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</row>
    <row r="5" spans="1:29" x14ac:dyDescent="0.25">
      <c r="A5" s="225" t="s">
        <v>183</v>
      </c>
      <c r="B5" s="226" t="s">
        <v>130</v>
      </c>
      <c r="C5" s="226"/>
      <c r="D5" s="226"/>
      <c r="E5" s="82"/>
      <c r="F5" s="226" t="s">
        <v>158</v>
      </c>
      <c r="G5" s="226"/>
      <c r="H5" s="226"/>
      <c r="I5" s="82"/>
      <c r="J5" s="226" t="s">
        <v>159</v>
      </c>
      <c r="K5" s="226"/>
      <c r="L5" s="226"/>
      <c r="M5" s="82"/>
      <c r="N5" s="226" t="s">
        <v>160</v>
      </c>
      <c r="O5" s="226"/>
      <c r="P5" s="226"/>
      <c r="Q5" s="82"/>
      <c r="R5" s="226" t="s">
        <v>162</v>
      </c>
      <c r="S5" s="226"/>
      <c r="T5" s="226"/>
      <c r="U5" s="82"/>
      <c r="V5" s="226" t="s">
        <v>163</v>
      </c>
      <c r="W5" s="226"/>
      <c r="X5" s="226"/>
      <c r="Y5" s="82"/>
      <c r="Z5" s="226" t="s">
        <v>164</v>
      </c>
      <c r="AA5" s="226"/>
      <c r="AB5" s="226"/>
      <c r="AC5" s="120"/>
    </row>
    <row r="6" spans="1:29" x14ac:dyDescent="0.25">
      <c r="A6" s="225"/>
      <c r="B6" s="83" t="s">
        <v>130</v>
      </c>
      <c r="C6" s="83" t="s">
        <v>184</v>
      </c>
      <c r="D6" s="83" t="s">
        <v>185</v>
      </c>
      <c r="E6" s="82"/>
      <c r="F6" s="83" t="s">
        <v>130</v>
      </c>
      <c r="G6" s="83" t="s">
        <v>184</v>
      </c>
      <c r="H6" s="83" t="s">
        <v>185</v>
      </c>
      <c r="I6" s="82"/>
      <c r="J6" s="83" t="s">
        <v>130</v>
      </c>
      <c r="K6" s="83" t="s">
        <v>184</v>
      </c>
      <c r="L6" s="83" t="s">
        <v>185</v>
      </c>
      <c r="M6" s="82"/>
      <c r="N6" s="83" t="s">
        <v>130</v>
      </c>
      <c r="O6" s="83" t="s">
        <v>184</v>
      </c>
      <c r="P6" s="83" t="s">
        <v>185</v>
      </c>
      <c r="Q6" s="82"/>
      <c r="R6" s="83" t="s">
        <v>130</v>
      </c>
      <c r="S6" s="83" t="s">
        <v>184</v>
      </c>
      <c r="T6" s="83" t="s">
        <v>185</v>
      </c>
      <c r="U6" s="82"/>
      <c r="V6" s="83" t="s">
        <v>130</v>
      </c>
      <c r="W6" s="83" t="s">
        <v>184</v>
      </c>
      <c r="X6" s="83" t="s">
        <v>185</v>
      </c>
      <c r="Y6" s="82"/>
      <c r="Z6" s="83" t="s">
        <v>130</v>
      </c>
      <c r="AA6" s="83" t="s">
        <v>184</v>
      </c>
      <c r="AB6" s="83" t="s">
        <v>185</v>
      </c>
    </row>
    <row r="7" spans="1:29" ht="6" customHeight="1" x14ac:dyDescent="0.25">
      <c r="AC7" s="120"/>
    </row>
    <row r="8" spans="1:29" x14ac:dyDescent="0.25">
      <c r="A8" s="22" t="s">
        <v>147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</row>
    <row r="9" spans="1:29" x14ac:dyDescent="0.25">
      <c r="A9" s="100" t="s">
        <v>148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120"/>
    </row>
    <row r="10" spans="1:29" x14ac:dyDescent="0.25">
      <c r="A10" s="23" t="s">
        <v>130</v>
      </c>
      <c r="B10" s="78">
        <f>SUM(B11:B13)</f>
        <v>334510</v>
      </c>
      <c r="C10" s="78">
        <f t="shared" ref="C10:AB10" si="0">SUM(C11:C13)</f>
        <v>162937</v>
      </c>
      <c r="D10" s="78">
        <f t="shared" si="0"/>
        <v>171573</v>
      </c>
      <c r="E10" s="78"/>
      <c r="F10" s="78">
        <f t="shared" si="0"/>
        <v>71638</v>
      </c>
      <c r="G10" s="78">
        <f t="shared" si="0"/>
        <v>35990</v>
      </c>
      <c r="H10" s="78">
        <f t="shared" si="0"/>
        <v>35648</v>
      </c>
      <c r="I10" s="78"/>
      <c r="J10" s="78">
        <f t="shared" si="0"/>
        <v>61948</v>
      </c>
      <c r="K10" s="78">
        <f t="shared" si="0"/>
        <v>30794</v>
      </c>
      <c r="L10" s="78">
        <f t="shared" si="0"/>
        <v>31154</v>
      </c>
      <c r="M10" s="78"/>
      <c r="N10" s="78">
        <f t="shared" si="0"/>
        <v>62000</v>
      </c>
      <c r="O10" s="78">
        <f t="shared" si="0"/>
        <v>30629</v>
      </c>
      <c r="P10" s="78">
        <f t="shared" si="0"/>
        <v>31371</v>
      </c>
      <c r="Q10" s="78"/>
      <c r="R10" s="78">
        <f t="shared" si="0"/>
        <v>63136</v>
      </c>
      <c r="S10" s="78">
        <f t="shared" si="0"/>
        <v>30110</v>
      </c>
      <c r="T10" s="78">
        <f t="shared" si="0"/>
        <v>33026</v>
      </c>
      <c r="U10" s="78"/>
      <c r="V10" s="78">
        <f t="shared" si="0"/>
        <v>57257</v>
      </c>
      <c r="W10" s="78">
        <f t="shared" si="0"/>
        <v>26893</v>
      </c>
      <c r="X10" s="78">
        <f t="shared" si="0"/>
        <v>30364</v>
      </c>
      <c r="Y10" s="78"/>
      <c r="Z10" s="78">
        <f t="shared" si="0"/>
        <v>18531</v>
      </c>
      <c r="AA10" s="78">
        <f t="shared" si="0"/>
        <v>8521</v>
      </c>
      <c r="AB10" s="78">
        <f t="shared" si="0"/>
        <v>10010</v>
      </c>
    </row>
    <row r="11" spans="1:29" x14ac:dyDescent="0.25">
      <c r="A11" s="99" t="s">
        <v>186</v>
      </c>
      <c r="B11" s="79">
        <f>+F11+J11+N11+R11+V11+Z11</f>
        <v>294774</v>
      </c>
      <c r="C11" s="79">
        <f t="shared" ref="C11:D22" si="1">+G11+K11+O11+S11+W11+AA11</f>
        <v>142532</v>
      </c>
      <c r="D11" s="79">
        <f t="shared" si="1"/>
        <v>152242</v>
      </c>
      <c r="E11" s="79"/>
      <c r="F11" s="79">
        <v>62768</v>
      </c>
      <c r="G11" s="79">
        <v>31413</v>
      </c>
      <c r="H11" s="79">
        <v>31355</v>
      </c>
      <c r="I11" s="79"/>
      <c r="J11" s="79">
        <v>53775</v>
      </c>
      <c r="K11" s="79">
        <v>26649</v>
      </c>
      <c r="L11" s="79">
        <v>27126</v>
      </c>
      <c r="M11" s="79"/>
      <c r="N11" s="79">
        <v>53879</v>
      </c>
      <c r="O11" s="79">
        <v>26466</v>
      </c>
      <c r="P11" s="79">
        <v>27413</v>
      </c>
      <c r="Q11" s="79"/>
      <c r="R11" s="79">
        <v>55899</v>
      </c>
      <c r="S11" s="79">
        <v>26345</v>
      </c>
      <c r="T11" s="79">
        <v>29554</v>
      </c>
      <c r="U11" s="79"/>
      <c r="V11" s="79">
        <v>50761</v>
      </c>
      <c r="W11" s="79">
        <v>23608</v>
      </c>
      <c r="X11" s="79">
        <v>27153</v>
      </c>
      <c r="Y11" s="79"/>
      <c r="Z11" s="79">
        <v>17692</v>
      </c>
      <c r="AA11" s="79">
        <v>8051</v>
      </c>
      <c r="AB11" s="79">
        <v>9641</v>
      </c>
    </row>
    <row r="12" spans="1:29" x14ac:dyDescent="0.25">
      <c r="A12" s="99" t="s">
        <v>187</v>
      </c>
      <c r="B12" s="79">
        <f t="shared" ref="B12:B22" si="2">+F12+J12+N12+R12+V12+Z12</f>
        <v>28587</v>
      </c>
      <c r="C12" s="79">
        <f t="shared" si="1"/>
        <v>14706</v>
      </c>
      <c r="D12" s="79">
        <f t="shared" si="1"/>
        <v>13881</v>
      </c>
      <c r="E12" s="79"/>
      <c r="F12" s="79">
        <v>6535</v>
      </c>
      <c r="G12" s="79">
        <v>3390</v>
      </c>
      <c r="H12" s="79">
        <v>3145</v>
      </c>
      <c r="I12" s="79"/>
      <c r="J12" s="79">
        <v>6070</v>
      </c>
      <c r="K12" s="79">
        <v>3103</v>
      </c>
      <c r="L12" s="79">
        <v>2967</v>
      </c>
      <c r="M12" s="79"/>
      <c r="N12" s="79">
        <v>6105</v>
      </c>
      <c r="O12" s="79">
        <v>3174</v>
      </c>
      <c r="P12" s="79">
        <v>2931</v>
      </c>
      <c r="Q12" s="79"/>
      <c r="R12" s="79">
        <v>5131</v>
      </c>
      <c r="S12" s="79">
        <v>2649</v>
      </c>
      <c r="T12" s="79">
        <v>2482</v>
      </c>
      <c r="U12" s="79"/>
      <c r="V12" s="79">
        <v>4532</v>
      </c>
      <c r="W12" s="79">
        <v>2273</v>
      </c>
      <c r="X12" s="79">
        <v>2259</v>
      </c>
      <c r="Y12" s="79"/>
      <c r="Z12" s="79">
        <v>214</v>
      </c>
      <c r="AA12" s="79">
        <v>117</v>
      </c>
      <c r="AB12" s="79">
        <v>97</v>
      </c>
    </row>
    <row r="13" spans="1:29" x14ac:dyDescent="0.25">
      <c r="A13" s="99" t="s">
        <v>188</v>
      </c>
      <c r="B13" s="79">
        <f t="shared" si="2"/>
        <v>11149</v>
      </c>
      <c r="C13" s="79">
        <f t="shared" si="1"/>
        <v>5699</v>
      </c>
      <c r="D13" s="79">
        <f t="shared" si="1"/>
        <v>5450</v>
      </c>
      <c r="E13" s="79"/>
      <c r="F13" s="79">
        <v>2335</v>
      </c>
      <c r="G13" s="79">
        <v>1187</v>
      </c>
      <c r="H13" s="79">
        <v>1148</v>
      </c>
      <c r="I13" s="79"/>
      <c r="J13" s="79">
        <v>2103</v>
      </c>
      <c r="K13" s="79">
        <v>1042</v>
      </c>
      <c r="L13" s="79">
        <v>1061</v>
      </c>
      <c r="M13" s="79"/>
      <c r="N13" s="79">
        <v>2016</v>
      </c>
      <c r="O13" s="79">
        <v>989</v>
      </c>
      <c r="P13" s="79">
        <v>1027</v>
      </c>
      <c r="Q13" s="79"/>
      <c r="R13" s="79">
        <v>2106</v>
      </c>
      <c r="S13" s="79">
        <v>1116</v>
      </c>
      <c r="T13" s="79">
        <v>990</v>
      </c>
      <c r="U13" s="79"/>
      <c r="V13" s="79">
        <v>1964</v>
      </c>
      <c r="W13" s="79">
        <v>1012</v>
      </c>
      <c r="X13" s="79">
        <v>952</v>
      </c>
      <c r="Y13" s="79"/>
      <c r="Z13" s="79">
        <v>625</v>
      </c>
      <c r="AA13" s="79">
        <v>353</v>
      </c>
      <c r="AB13" s="79">
        <v>272</v>
      </c>
      <c r="AC13" s="121"/>
    </row>
    <row r="14" spans="1:29" x14ac:dyDescent="0.25">
      <c r="A14" s="23" t="s">
        <v>189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120"/>
    </row>
    <row r="15" spans="1:29" x14ac:dyDescent="0.25">
      <c r="A15" s="98" t="s">
        <v>130</v>
      </c>
      <c r="B15" s="78">
        <f>SUM(B16:B18)</f>
        <v>236673</v>
      </c>
      <c r="C15" s="78">
        <f t="shared" ref="C15:AB15" si="3">SUM(C16:C18)</f>
        <v>115423</v>
      </c>
      <c r="D15" s="78">
        <f t="shared" si="3"/>
        <v>121250</v>
      </c>
      <c r="E15" s="78"/>
      <c r="F15" s="78">
        <f t="shared" si="3"/>
        <v>49259</v>
      </c>
      <c r="G15" s="78">
        <f t="shared" si="3"/>
        <v>24821</v>
      </c>
      <c r="H15" s="78">
        <f t="shared" si="3"/>
        <v>24438</v>
      </c>
      <c r="I15" s="78"/>
      <c r="J15" s="78">
        <f t="shared" si="3"/>
        <v>43475</v>
      </c>
      <c r="K15" s="78">
        <f t="shared" si="3"/>
        <v>21505</v>
      </c>
      <c r="L15" s="78">
        <f t="shared" si="3"/>
        <v>21970</v>
      </c>
      <c r="M15" s="78"/>
      <c r="N15" s="78">
        <f t="shared" si="3"/>
        <v>44001</v>
      </c>
      <c r="O15" s="78">
        <f t="shared" si="3"/>
        <v>21772</v>
      </c>
      <c r="P15" s="78">
        <f t="shared" si="3"/>
        <v>22229</v>
      </c>
      <c r="Q15" s="78"/>
      <c r="R15" s="78">
        <f t="shared" si="3"/>
        <v>45491</v>
      </c>
      <c r="S15" s="78">
        <f t="shared" si="3"/>
        <v>21780</v>
      </c>
      <c r="T15" s="78">
        <f t="shared" si="3"/>
        <v>23711</v>
      </c>
      <c r="U15" s="78"/>
      <c r="V15" s="78">
        <f t="shared" si="3"/>
        <v>41837</v>
      </c>
      <c r="W15" s="78">
        <f t="shared" si="3"/>
        <v>19701</v>
      </c>
      <c r="X15" s="78">
        <f t="shared" si="3"/>
        <v>22136</v>
      </c>
      <c r="Y15" s="78"/>
      <c r="Z15" s="78">
        <f t="shared" si="3"/>
        <v>12610</v>
      </c>
      <c r="AA15" s="78">
        <f t="shared" si="3"/>
        <v>5844</v>
      </c>
      <c r="AB15" s="78">
        <f t="shared" si="3"/>
        <v>6766</v>
      </c>
      <c r="AC15" s="121"/>
    </row>
    <row r="16" spans="1:29" x14ac:dyDescent="0.25">
      <c r="A16" s="99" t="s">
        <v>186</v>
      </c>
      <c r="B16" s="79">
        <f t="shared" si="2"/>
        <v>198513</v>
      </c>
      <c r="C16" s="79">
        <f t="shared" si="1"/>
        <v>95805</v>
      </c>
      <c r="D16" s="79">
        <f t="shared" si="1"/>
        <v>102708</v>
      </c>
      <c r="E16" s="79"/>
      <c r="F16" s="79">
        <v>40805</v>
      </c>
      <c r="G16" s="79">
        <v>20448</v>
      </c>
      <c r="H16" s="79">
        <v>20357</v>
      </c>
      <c r="I16" s="79"/>
      <c r="J16" s="79">
        <v>35631</v>
      </c>
      <c r="K16" s="79">
        <v>17523</v>
      </c>
      <c r="L16" s="79">
        <v>18108</v>
      </c>
      <c r="M16" s="79"/>
      <c r="N16" s="79">
        <v>36222</v>
      </c>
      <c r="O16" s="79">
        <v>17792</v>
      </c>
      <c r="P16" s="79">
        <v>18430</v>
      </c>
      <c r="Q16" s="79"/>
      <c r="R16" s="79">
        <v>38527</v>
      </c>
      <c r="S16" s="79">
        <v>18146</v>
      </c>
      <c r="T16" s="79">
        <v>20381</v>
      </c>
      <c r="U16" s="79"/>
      <c r="V16" s="79">
        <v>35535</v>
      </c>
      <c r="W16" s="79">
        <v>16512</v>
      </c>
      <c r="X16" s="79">
        <v>19023</v>
      </c>
      <c r="Y16" s="79"/>
      <c r="Z16" s="79">
        <v>11793</v>
      </c>
      <c r="AA16" s="79">
        <v>5384</v>
      </c>
      <c r="AB16" s="79">
        <v>6409</v>
      </c>
      <c r="AC16" s="121"/>
    </row>
    <row r="17" spans="1:29" x14ac:dyDescent="0.25">
      <c r="A17" s="99" t="s">
        <v>187</v>
      </c>
      <c r="B17" s="79">
        <f t="shared" si="2"/>
        <v>27011</v>
      </c>
      <c r="C17" s="79">
        <f t="shared" si="1"/>
        <v>13919</v>
      </c>
      <c r="D17" s="79">
        <f t="shared" si="1"/>
        <v>13092</v>
      </c>
      <c r="E17" s="79"/>
      <c r="F17" s="79">
        <v>6119</v>
      </c>
      <c r="G17" s="79">
        <v>3186</v>
      </c>
      <c r="H17" s="79">
        <v>2933</v>
      </c>
      <c r="I17" s="79"/>
      <c r="J17" s="79">
        <v>5741</v>
      </c>
      <c r="K17" s="79">
        <v>2940</v>
      </c>
      <c r="L17" s="79">
        <v>2801</v>
      </c>
      <c r="M17" s="79"/>
      <c r="N17" s="79">
        <v>5763</v>
      </c>
      <c r="O17" s="79">
        <v>2991</v>
      </c>
      <c r="P17" s="79">
        <v>2772</v>
      </c>
      <c r="Q17" s="79"/>
      <c r="R17" s="79">
        <v>4858</v>
      </c>
      <c r="S17" s="79">
        <v>2518</v>
      </c>
      <c r="T17" s="79">
        <v>2340</v>
      </c>
      <c r="U17" s="79"/>
      <c r="V17" s="79">
        <v>4338</v>
      </c>
      <c r="W17" s="79">
        <v>2177</v>
      </c>
      <c r="X17" s="79">
        <v>2161</v>
      </c>
      <c r="Y17" s="79"/>
      <c r="Z17" s="79">
        <v>192</v>
      </c>
      <c r="AA17" s="79">
        <v>107</v>
      </c>
      <c r="AB17" s="79">
        <v>85</v>
      </c>
      <c r="AC17" s="121"/>
    </row>
    <row r="18" spans="1:29" x14ac:dyDescent="0.25">
      <c r="A18" s="99" t="s">
        <v>188</v>
      </c>
      <c r="B18" s="79">
        <v>11149</v>
      </c>
      <c r="C18" s="79">
        <v>5699</v>
      </c>
      <c r="D18" s="79">
        <v>5450</v>
      </c>
      <c r="E18" s="79"/>
      <c r="F18" s="79">
        <v>2335</v>
      </c>
      <c r="G18" s="79">
        <v>1187</v>
      </c>
      <c r="H18" s="79">
        <v>1148</v>
      </c>
      <c r="I18" s="79"/>
      <c r="J18" s="79">
        <v>2103</v>
      </c>
      <c r="K18" s="79">
        <v>1042</v>
      </c>
      <c r="L18" s="79">
        <v>1061</v>
      </c>
      <c r="M18" s="79"/>
      <c r="N18" s="79">
        <v>2016</v>
      </c>
      <c r="O18" s="79">
        <v>989</v>
      </c>
      <c r="P18" s="79">
        <v>1027</v>
      </c>
      <c r="Q18" s="79"/>
      <c r="R18" s="79">
        <v>2106</v>
      </c>
      <c r="S18" s="79">
        <v>1116</v>
      </c>
      <c r="T18" s="79">
        <v>990</v>
      </c>
      <c r="U18" s="79"/>
      <c r="V18" s="79">
        <v>1964</v>
      </c>
      <c r="W18" s="79">
        <v>1012</v>
      </c>
      <c r="X18" s="79">
        <v>952</v>
      </c>
      <c r="Y18" s="79"/>
      <c r="Z18" s="79">
        <v>625</v>
      </c>
      <c r="AA18" s="79">
        <v>353</v>
      </c>
      <c r="AB18" s="79">
        <v>272</v>
      </c>
      <c r="AC18" s="121"/>
    </row>
    <row r="19" spans="1:29" x14ac:dyDescent="0.25">
      <c r="A19" s="23" t="s">
        <v>190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121"/>
    </row>
    <row r="20" spans="1:29" x14ac:dyDescent="0.25">
      <c r="A20" s="101" t="s">
        <v>130</v>
      </c>
      <c r="B20" s="78">
        <f>SUM(B21:B23)</f>
        <v>97837</v>
      </c>
      <c r="C20" s="78">
        <f t="shared" ref="C20:AB20" si="4">SUM(C21:C23)</f>
        <v>47514</v>
      </c>
      <c r="D20" s="78">
        <f t="shared" si="4"/>
        <v>50323</v>
      </c>
      <c r="E20" s="78"/>
      <c r="F20" s="78">
        <f t="shared" si="4"/>
        <v>22379</v>
      </c>
      <c r="G20" s="78">
        <f t="shared" si="4"/>
        <v>11169</v>
      </c>
      <c r="H20" s="78">
        <f t="shared" si="4"/>
        <v>11210</v>
      </c>
      <c r="I20" s="78"/>
      <c r="J20" s="78">
        <f t="shared" si="4"/>
        <v>18473</v>
      </c>
      <c r="K20" s="78">
        <f t="shared" si="4"/>
        <v>9289</v>
      </c>
      <c r="L20" s="78">
        <f t="shared" si="4"/>
        <v>9184</v>
      </c>
      <c r="M20" s="78"/>
      <c r="N20" s="78">
        <f t="shared" si="4"/>
        <v>17999</v>
      </c>
      <c r="O20" s="78">
        <f t="shared" si="4"/>
        <v>8857</v>
      </c>
      <c r="P20" s="78">
        <f t="shared" si="4"/>
        <v>9142</v>
      </c>
      <c r="Q20" s="78"/>
      <c r="R20" s="78">
        <f t="shared" si="4"/>
        <v>17645</v>
      </c>
      <c r="S20" s="78">
        <f t="shared" si="4"/>
        <v>8330</v>
      </c>
      <c r="T20" s="78">
        <f t="shared" si="4"/>
        <v>9315</v>
      </c>
      <c r="U20" s="78"/>
      <c r="V20" s="78">
        <f t="shared" si="4"/>
        <v>15420</v>
      </c>
      <c r="W20" s="78">
        <f t="shared" si="4"/>
        <v>7192</v>
      </c>
      <c r="X20" s="78">
        <f t="shared" si="4"/>
        <v>8228</v>
      </c>
      <c r="Y20" s="78"/>
      <c r="Z20" s="78">
        <f t="shared" si="4"/>
        <v>5921</v>
      </c>
      <c r="AA20" s="78">
        <f t="shared" si="4"/>
        <v>2677</v>
      </c>
      <c r="AB20" s="78">
        <f t="shared" si="4"/>
        <v>3244</v>
      </c>
      <c r="AC20" s="121"/>
    </row>
    <row r="21" spans="1:29" x14ac:dyDescent="0.25">
      <c r="A21" s="99" t="s">
        <v>186</v>
      </c>
      <c r="B21" s="79">
        <f t="shared" si="2"/>
        <v>96261</v>
      </c>
      <c r="C21" s="79">
        <f t="shared" si="1"/>
        <v>46727</v>
      </c>
      <c r="D21" s="79">
        <f t="shared" si="1"/>
        <v>49534</v>
      </c>
      <c r="E21" s="79"/>
      <c r="F21" s="79">
        <v>21963</v>
      </c>
      <c r="G21" s="79">
        <v>10965</v>
      </c>
      <c r="H21" s="79">
        <v>10998</v>
      </c>
      <c r="I21" s="79"/>
      <c r="J21" s="79">
        <v>18144</v>
      </c>
      <c r="K21" s="79">
        <v>9126</v>
      </c>
      <c r="L21" s="79">
        <v>9018</v>
      </c>
      <c r="M21" s="79"/>
      <c r="N21" s="79">
        <v>17657</v>
      </c>
      <c r="O21" s="79">
        <v>8674</v>
      </c>
      <c r="P21" s="79">
        <v>8983</v>
      </c>
      <c r="Q21" s="79"/>
      <c r="R21" s="79">
        <v>17372</v>
      </c>
      <c r="S21" s="79">
        <v>8199</v>
      </c>
      <c r="T21" s="79">
        <v>9173</v>
      </c>
      <c r="U21" s="79"/>
      <c r="V21" s="79">
        <v>15226</v>
      </c>
      <c r="W21" s="79">
        <v>7096</v>
      </c>
      <c r="X21" s="79">
        <v>8130</v>
      </c>
      <c r="Y21" s="79"/>
      <c r="Z21" s="79">
        <v>5899</v>
      </c>
      <c r="AA21" s="79">
        <v>2667</v>
      </c>
      <c r="AB21" s="79">
        <v>3232</v>
      </c>
      <c r="AC21" s="121"/>
    </row>
    <row r="22" spans="1:29" x14ac:dyDescent="0.25">
      <c r="A22" s="99" t="s">
        <v>187</v>
      </c>
      <c r="B22" s="79">
        <f t="shared" si="2"/>
        <v>1576</v>
      </c>
      <c r="C22" s="79">
        <f t="shared" si="1"/>
        <v>787</v>
      </c>
      <c r="D22" s="79">
        <f t="shared" si="1"/>
        <v>789</v>
      </c>
      <c r="E22" s="79"/>
      <c r="F22" s="79">
        <v>416</v>
      </c>
      <c r="G22" s="79">
        <v>204</v>
      </c>
      <c r="H22" s="79">
        <v>212</v>
      </c>
      <c r="I22" s="79"/>
      <c r="J22" s="79">
        <v>329</v>
      </c>
      <c r="K22" s="79">
        <v>163</v>
      </c>
      <c r="L22" s="79">
        <v>166</v>
      </c>
      <c r="M22" s="79"/>
      <c r="N22" s="79">
        <v>342</v>
      </c>
      <c r="O22" s="79">
        <v>183</v>
      </c>
      <c r="P22" s="79">
        <v>159</v>
      </c>
      <c r="Q22" s="79"/>
      <c r="R22" s="79">
        <v>273</v>
      </c>
      <c r="S22" s="79">
        <v>131</v>
      </c>
      <c r="T22" s="79">
        <v>142</v>
      </c>
      <c r="U22" s="79"/>
      <c r="V22" s="79">
        <v>194</v>
      </c>
      <c r="W22" s="79">
        <v>96</v>
      </c>
      <c r="X22" s="79">
        <v>98</v>
      </c>
      <c r="Y22" s="79"/>
      <c r="Z22" s="79">
        <v>22</v>
      </c>
      <c r="AA22" s="79">
        <v>10</v>
      </c>
      <c r="AB22" s="79">
        <v>12</v>
      </c>
      <c r="AC22" s="121"/>
    </row>
    <row r="23" spans="1:29" x14ac:dyDescent="0.25">
      <c r="A23" s="99" t="s">
        <v>188</v>
      </c>
      <c r="B23" s="79" t="s">
        <v>191</v>
      </c>
      <c r="C23" s="79" t="s">
        <v>191</v>
      </c>
      <c r="D23" s="79" t="s">
        <v>191</v>
      </c>
      <c r="E23" s="79"/>
      <c r="F23" s="79" t="s">
        <v>191</v>
      </c>
      <c r="G23" s="79" t="s">
        <v>191</v>
      </c>
      <c r="H23" s="79" t="s">
        <v>191</v>
      </c>
      <c r="I23" s="79"/>
      <c r="J23" s="79" t="s">
        <v>191</v>
      </c>
      <c r="K23" s="79" t="s">
        <v>191</v>
      </c>
      <c r="L23" s="79" t="s">
        <v>191</v>
      </c>
      <c r="M23" s="79"/>
      <c r="N23" s="79" t="s">
        <v>191</v>
      </c>
      <c r="O23" s="79" t="s">
        <v>191</v>
      </c>
      <c r="P23" s="79" t="s">
        <v>191</v>
      </c>
      <c r="Q23" s="79"/>
      <c r="R23" s="79" t="s">
        <v>191</v>
      </c>
      <c r="S23" s="79" t="s">
        <v>191</v>
      </c>
      <c r="T23" s="79" t="s">
        <v>191</v>
      </c>
      <c r="U23" s="79"/>
      <c r="V23" s="79" t="s">
        <v>191</v>
      </c>
      <c r="W23" s="79" t="s">
        <v>191</v>
      </c>
      <c r="X23" s="79" t="s">
        <v>191</v>
      </c>
      <c r="Y23" s="79"/>
      <c r="Z23" s="79" t="s">
        <v>191</v>
      </c>
      <c r="AA23" s="79" t="s">
        <v>191</v>
      </c>
      <c r="AB23" s="79" t="s">
        <v>191</v>
      </c>
      <c r="AC23" s="120"/>
    </row>
    <row r="24" spans="1:29" x14ac:dyDescent="0.25"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121"/>
    </row>
    <row r="25" spans="1:29" x14ac:dyDescent="0.25">
      <c r="A25" s="22" t="s">
        <v>153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121"/>
    </row>
    <row r="26" spans="1:29" x14ac:dyDescent="0.25">
      <c r="A26" s="100" t="s">
        <v>148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121"/>
    </row>
    <row r="27" spans="1:29" s="2" customFormat="1" x14ac:dyDescent="0.25">
      <c r="A27" s="23" t="s">
        <v>130</v>
      </c>
      <c r="B27" s="80">
        <v>90.327789614099899</v>
      </c>
      <c r="C27" s="80">
        <v>88.880221686431526</v>
      </c>
      <c r="D27" s="80">
        <v>91.746833006251109</v>
      </c>
      <c r="E27" s="80"/>
      <c r="F27" s="80">
        <v>86.870793670041834</v>
      </c>
      <c r="G27" s="80">
        <v>85.345032013279592</v>
      </c>
      <c r="H27" s="80">
        <v>88.467551805434923</v>
      </c>
      <c r="I27" s="80"/>
      <c r="J27" s="80">
        <v>89.251959428307984</v>
      </c>
      <c r="K27" s="80">
        <v>87.7897197593865</v>
      </c>
      <c r="L27" s="80">
        <v>90.745973027293118</v>
      </c>
      <c r="M27" s="80"/>
      <c r="N27" s="80">
        <v>92.803257094958695</v>
      </c>
      <c r="O27" s="80">
        <v>91.356220359710079</v>
      </c>
      <c r="P27" s="80">
        <v>94.260989753913648</v>
      </c>
      <c r="Q27" s="80"/>
      <c r="R27" s="80">
        <v>87.688888888888897</v>
      </c>
      <c r="S27" s="80">
        <v>85.829936432826884</v>
      </c>
      <c r="T27" s="80">
        <v>89.455294022048264</v>
      </c>
      <c r="U27" s="80"/>
      <c r="V27" s="80">
        <v>94.474144474144467</v>
      </c>
      <c r="W27" s="80">
        <v>93.801883501918383</v>
      </c>
      <c r="X27" s="80">
        <v>95.077655310621239</v>
      </c>
      <c r="Y27" s="80"/>
      <c r="Z27" s="80">
        <v>97.316458355214792</v>
      </c>
      <c r="AA27" s="80">
        <v>96.862566784130948</v>
      </c>
      <c r="AB27" s="80">
        <v>97.706198145436801</v>
      </c>
      <c r="AC27" s="125"/>
    </row>
    <row r="28" spans="1:29" x14ac:dyDescent="0.25">
      <c r="A28" s="99" t="s">
        <v>186</v>
      </c>
      <c r="B28" s="81">
        <v>89.3961587801261</v>
      </c>
      <c r="C28" s="81">
        <v>87.740616939678787</v>
      </c>
      <c r="D28" s="81">
        <v>91.003753915309758</v>
      </c>
      <c r="E28" s="81"/>
      <c r="F28" s="81">
        <v>85.471901085283989</v>
      </c>
      <c r="G28" s="81">
        <v>83.792579156552591</v>
      </c>
      <c r="H28" s="81">
        <v>87.223211305218655</v>
      </c>
      <c r="I28" s="81"/>
      <c r="J28" s="81">
        <v>88.018659464767978</v>
      </c>
      <c r="K28" s="81">
        <v>86.346110229076885</v>
      </c>
      <c r="L28" s="81">
        <v>89.726118020640371</v>
      </c>
      <c r="M28" s="81"/>
      <c r="N28" s="81">
        <v>92.011202759704219</v>
      </c>
      <c r="O28" s="81">
        <v>90.361569189798217</v>
      </c>
      <c r="P28" s="81">
        <v>93.662019953532877</v>
      </c>
      <c r="Q28" s="81"/>
      <c r="R28" s="81">
        <v>86.749848689417576</v>
      </c>
      <c r="S28" s="81">
        <v>84.569209039548028</v>
      </c>
      <c r="T28" s="81">
        <v>88.790746582544685</v>
      </c>
      <c r="U28" s="81"/>
      <c r="V28" s="81">
        <v>93.970528342404378</v>
      </c>
      <c r="W28" s="81">
        <v>93.194378651507975</v>
      </c>
      <c r="X28" s="81">
        <v>94.655929721815525</v>
      </c>
      <c r="Y28" s="81"/>
      <c r="Z28" s="81">
        <v>97.235504259411925</v>
      </c>
      <c r="AA28" s="81">
        <v>96.743571256909405</v>
      </c>
      <c r="AB28" s="81">
        <v>97.65015699382154</v>
      </c>
      <c r="AC28" s="121"/>
    </row>
    <row r="29" spans="1:29" x14ac:dyDescent="0.25">
      <c r="A29" s="99" t="s">
        <v>187</v>
      </c>
      <c r="B29" s="81">
        <v>98.954619405309984</v>
      </c>
      <c r="C29" s="81">
        <v>98.897108271687955</v>
      </c>
      <c r="D29" s="81">
        <v>99.01562165632356</v>
      </c>
      <c r="E29" s="81"/>
      <c r="F29" s="81">
        <v>99.060178869182963</v>
      </c>
      <c r="G29" s="81">
        <v>98.978102189781026</v>
      </c>
      <c r="H29" s="81">
        <v>99.148802017654475</v>
      </c>
      <c r="I29" s="81"/>
      <c r="J29" s="81">
        <v>98.90826136548803</v>
      </c>
      <c r="K29" s="81">
        <v>99.327784891165166</v>
      </c>
      <c r="L29" s="81">
        <v>98.473282442748086</v>
      </c>
      <c r="M29" s="81"/>
      <c r="N29" s="81">
        <v>98.962554709029021</v>
      </c>
      <c r="O29" s="81">
        <v>98.816936488169361</v>
      </c>
      <c r="P29" s="81">
        <v>99.12073047007101</v>
      </c>
      <c r="Q29" s="81"/>
      <c r="R29" s="81">
        <v>98.182166092613855</v>
      </c>
      <c r="S29" s="81">
        <v>97.857406723309936</v>
      </c>
      <c r="T29" s="81">
        <v>98.531163159984132</v>
      </c>
      <c r="U29" s="81"/>
      <c r="V29" s="81">
        <v>99.692036955565328</v>
      </c>
      <c r="W29" s="81">
        <v>99.474835886214436</v>
      </c>
      <c r="X29" s="81">
        <v>99.911543564794343</v>
      </c>
      <c r="Y29" s="81"/>
      <c r="Z29" s="81">
        <v>100</v>
      </c>
      <c r="AA29" s="81">
        <v>100</v>
      </c>
      <c r="AB29" s="81">
        <v>100</v>
      </c>
      <c r="AC29" s="121"/>
    </row>
    <row r="30" spans="1:29" x14ac:dyDescent="0.25">
      <c r="A30" s="99" t="s">
        <v>188</v>
      </c>
      <c r="B30" s="81">
        <v>95.282454491069132</v>
      </c>
      <c r="C30" s="81">
        <v>94.904246461282256</v>
      </c>
      <c r="D30" s="81">
        <v>95.681179775280896</v>
      </c>
      <c r="E30" s="81"/>
      <c r="F30" s="81">
        <v>96.051007815713689</v>
      </c>
      <c r="G30" s="81">
        <v>94.50636942675159</v>
      </c>
      <c r="H30" s="81">
        <v>97.702127659574472</v>
      </c>
      <c r="I30" s="81"/>
      <c r="J30" s="81">
        <v>96.64522058823529</v>
      </c>
      <c r="K30" s="81">
        <v>95.596330275229363</v>
      </c>
      <c r="L30" s="81">
        <v>97.697974217311241</v>
      </c>
      <c r="M30" s="81"/>
      <c r="N30" s="81">
        <v>96.829971181556189</v>
      </c>
      <c r="O30" s="81">
        <v>96.393762183235864</v>
      </c>
      <c r="P30" s="81">
        <v>97.253787878787875</v>
      </c>
      <c r="Q30" s="81"/>
      <c r="R30" s="81">
        <v>90.115532734274709</v>
      </c>
      <c r="S30" s="81">
        <v>91.325695581014728</v>
      </c>
      <c r="T30" s="81">
        <v>88.789237668161434</v>
      </c>
      <c r="U30" s="81"/>
      <c r="V30" s="81">
        <v>96.180215475024482</v>
      </c>
      <c r="W30" s="81">
        <v>96.106362773029446</v>
      </c>
      <c r="X30" s="81">
        <v>96.258847320525788</v>
      </c>
      <c r="Y30" s="81"/>
      <c r="Z30" s="81">
        <v>98.736176935229068</v>
      </c>
      <c r="AA30" s="81">
        <v>98.603351955307261</v>
      </c>
      <c r="AB30" s="81">
        <v>98.909090909090907</v>
      </c>
      <c r="AC30" s="121"/>
    </row>
    <row r="31" spans="1:29" x14ac:dyDescent="0.25">
      <c r="A31" s="23" t="s">
        <v>189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121"/>
    </row>
    <row r="32" spans="1:29" s="2" customFormat="1" x14ac:dyDescent="0.25">
      <c r="A32" s="98" t="s">
        <v>130</v>
      </c>
      <c r="B32" s="80">
        <v>89.998973278625556</v>
      </c>
      <c r="C32" s="80">
        <v>88.645771732702542</v>
      </c>
      <c r="D32" s="80">
        <v>91.326092523688303</v>
      </c>
      <c r="E32" s="80"/>
      <c r="F32" s="80">
        <v>86.12315546541717</v>
      </c>
      <c r="G32" s="80">
        <v>84.672852561915818</v>
      </c>
      <c r="H32" s="80">
        <v>87.647944910695074</v>
      </c>
      <c r="I32" s="80"/>
      <c r="J32" s="80">
        <v>88.813303099017389</v>
      </c>
      <c r="K32" s="80">
        <v>87.496948490519983</v>
      </c>
      <c r="L32" s="80">
        <v>90.140729495753504</v>
      </c>
      <c r="M32" s="80"/>
      <c r="N32" s="80">
        <v>92.499316781937807</v>
      </c>
      <c r="O32" s="80">
        <v>91.187803652203044</v>
      </c>
      <c r="P32" s="80">
        <v>93.820959777149369</v>
      </c>
      <c r="Q32" s="80"/>
      <c r="R32" s="80">
        <v>87.479327718164683</v>
      </c>
      <c r="S32" s="80">
        <v>85.754783841247345</v>
      </c>
      <c r="T32" s="80">
        <v>89.125695384152763</v>
      </c>
      <c r="U32" s="80"/>
      <c r="V32" s="80">
        <v>94.44870868701463</v>
      </c>
      <c r="W32" s="80">
        <v>93.751784524602641</v>
      </c>
      <c r="X32" s="80">
        <v>95.077742461987796</v>
      </c>
      <c r="Y32" s="80"/>
      <c r="Z32" s="80">
        <v>97.306890963808939</v>
      </c>
      <c r="AA32" s="80">
        <v>96.963663514186166</v>
      </c>
      <c r="AB32" s="80">
        <v>97.605308713214072</v>
      </c>
      <c r="AC32" s="125"/>
    </row>
    <row r="33" spans="1:29" x14ac:dyDescent="0.25">
      <c r="A33" s="99" t="s">
        <v>186</v>
      </c>
      <c r="B33" s="81">
        <v>88.634537076725252</v>
      </c>
      <c r="C33" s="81">
        <v>86.99738476626348</v>
      </c>
      <c r="D33" s="81">
        <v>90.218193317170872</v>
      </c>
      <c r="E33" s="81"/>
      <c r="F33" s="81">
        <v>83.983370037252755</v>
      </c>
      <c r="G33" s="81">
        <v>82.322154676114181</v>
      </c>
      <c r="H33" s="81">
        <v>85.720902812868445</v>
      </c>
      <c r="I33" s="81"/>
      <c r="J33" s="81">
        <v>86.968513546497434</v>
      </c>
      <c r="K33" s="81">
        <v>85.357299430074534</v>
      </c>
      <c r="L33" s="81">
        <v>88.586664057531422</v>
      </c>
      <c r="M33" s="81"/>
      <c r="N33" s="81">
        <v>91.326710705461139</v>
      </c>
      <c r="O33" s="81">
        <v>89.758853798809398</v>
      </c>
      <c r="P33" s="81">
        <v>92.89314516129032</v>
      </c>
      <c r="Q33" s="81"/>
      <c r="R33" s="81">
        <v>86.165097398966736</v>
      </c>
      <c r="S33" s="81">
        <v>84.009259259259267</v>
      </c>
      <c r="T33" s="81">
        <v>88.179812226885304</v>
      </c>
      <c r="U33" s="81"/>
      <c r="V33" s="81">
        <v>93.754946968497705</v>
      </c>
      <c r="W33" s="81">
        <v>92.910195813639433</v>
      </c>
      <c r="X33" s="81">
        <v>94.50074515648285</v>
      </c>
      <c r="Y33" s="81"/>
      <c r="Z33" s="81">
        <v>97.189714850832374</v>
      </c>
      <c r="AA33" s="81">
        <v>96.799712333692909</v>
      </c>
      <c r="AB33" s="81">
        <v>97.519780888618385</v>
      </c>
      <c r="AC33" s="121"/>
    </row>
    <row r="34" spans="1:29" x14ac:dyDescent="0.25">
      <c r="A34" s="99" t="s">
        <v>187</v>
      </c>
      <c r="B34" s="81">
        <v>98.92689715792558</v>
      </c>
      <c r="C34" s="81">
        <v>98.8705782071317</v>
      </c>
      <c r="D34" s="81">
        <v>98.986844094964468</v>
      </c>
      <c r="E34" s="81"/>
      <c r="F34" s="81">
        <v>99.044998381353196</v>
      </c>
      <c r="G34" s="81">
        <v>98.974836905871385</v>
      </c>
      <c r="H34" s="81">
        <v>99.121324771882385</v>
      </c>
      <c r="I34" s="81"/>
      <c r="J34" s="81">
        <v>98.897502153316111</v>
      </c>
      <c r="K34" s="81">
        <v>99.357891179452523</v>
      </c>
      <c r="L34" s="81">
        <v>98.418833450456773</v>
      </c>
      <c r="M34" s="81"/>
      <c r="N34" s="81">
        <v>98.935622317596568</v>
      </c>
      <c r="O34" s="81">
        <v>98.778071334214005</v>
      </c>
      <c r="P34" s="81">
        <v>99.106185198426886</v>
      </c>
      <c r="Q34" s="81"/>
      <c r="R34" s="81">
        <v>98.101777059773838</v>
      </c>
      <c r="S34" s="81">
        <v>97.74844720496894</v>
      </c>
      <c r="T34" s="81">
        <v>98.484848484848484</v>
      </c>
      <c r="U34" s="81"/>
      <c r="V34" s="81">
        <v>99.67830882352942</v>
      </c>
      <c r="W34" s="81">
        <v>99.451804476930107</v>
      </c>
      <c r="X34" s="81">
        <v>99.907535829865921</v>
      </c>
      <c r="Y34" s="81"/>
      <c r="Z34" s="81">
        <v>100</v>
      </c>
      <c r="AA34" s="81">
        <v>100</v>
      </c>
      <c r="AB34" s="81">
        <v>100</v>
      </c>
    </row>
    <row r="35" spans="1:29" x14ac:dyDescent="0.25">
      <c r="A35" s="99" t="s">
        <v>188</v>
      </c>
      <c r="B35" s="81">
        <v>95.282454491069132</v>
      </c>
      <c r="C35" s="81">
        <v>94.904246461282256</v>
      </c>
      <c r="D35" s="81">
        <v>95.681179775280896</v>
      </c>
      <c r="E35" s="81"/>
      <c r="F35" s="81">
        <v>96.051007815713689</v>
      </c>
      <c r="G35" s="81">
        <v>94.50636942675159</v>
      </c>
      <c r="H35" s="81">
        <v>97.702127659574472</v>
      </c>
      <c r="I35" s="81"/>
      <c r="J35" s="81">
        <v>96.64522058823529</v>
      </c>
      <c r="K35" s="81">
        <v>95.596330275229363</v>
      </c>
      <c r="L35" s="81">
        <v>97.697974217311241</v>
      </c>
      <c r="M35" s="81"/>
      <c r="N35" s="81">
        <v>96.829971181556189</v>
      </c>
      <c r="O35" s="81">
        <v>96.393762183235864</v>
      </c>
      <c r="P35" s="81">
        <v>97.253787878787875</v>
      </c>
      <c r="Q35" s="81"/>
      <c r="R35" s="81">
        <v>90.115532734274709</v>
      </c>
      <c r="S35" s="81">
        <v>91.325695581014728</v>
      </c>
      <c r="T35" s="81">
        <v>88.789237668161434</v>
      </c>
      <c r="U35" s="81"/>
      <c r="V35" s="81">
        <v>96.180215475024482</v>
      </c>
      <c r="W35" s="81">
        <v>96.106362773029446</v>
      </c>
      <c r="X35" s="81">
        <v>96.258847320525788</v>
      </c>
      <c r="Y35" s="81"/>
      <c r="Z35" s="81">
        <v>98.736176935229068</v>
      </c>
      <c r="AA35" s="81">
        <v>98.603351955307261</v>
      </c>
      <c r="AB35" s="81">
        <v>98.909090909090907</v>
      </c>
      <c r="AC35" s="121"/>
    </row>
    <row r="36" spans="1:29" x14ac:dyDescent="0.25">
      <c r="A36" s="23" t="s">
        <v>190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121"/>
    </row>
    <row r="37" spans="1:29" s="2" customFormat="1" x14ac:dyDescent="0.25">
      <c r="A37" s="101" t="s">
        <v>130</v>
      </c>
      <c r="B37" s="80">
        <v>91.133238943328749</v>
      </c>
      <c r="C37" s="80">
        <v>89.45495622705451</v>
      </c>
      <c r="D37" s="80">
        <v>92.77668184583618</v>
      </c>
      <c r="E37" s="80"/>
      <c r="F37" s="80">
        <v>88.56306145870434</v>
      </c>
      <c r="G37" s="80">
        <v>86.877722464219048</v>
      </c>
      <c r="H37" s="80">
        <v>90.308547490534124</v>
      </c>
      <c r="I37" s="80"/>
      <c r="J37" s="80">
        <v>90.301608251454269</v>
      </c>
      <c r="K37" s="80">
        <v>88.475092865987236</v>
      </c>
      <c r="L37" s="80">
        <v>92.227354890540269</v>
      </c>
      <c r="M37" s="80"/>
      <c r="N37" s="80">
        <v>93.5547585633349</v>
      </c>
      <c r="O37" s="80">
        <v>91.772873277380583</v>
      </c>
      <c r="P37" s="80">
        <v>95.348352106800178</v>
      </c>
      <c r="Q37" s="80"/>
      <c r="R37" s="80">
        <v>88.233823382338244</v>
      </c>
      <c r="S37" s="80">
        <v>86.027057730042344</v>
      </c>
      <c r="T37" s="80">
        <v>90.305380513814839</v>
      </c>
      <c r="U37" s="80"/>
      <c r="V37" s="80">
        <v>94.543225015328019</v>
      </c>
      <c r="W37" s="80">
        <v>93.939393939393938</v>
      </c>
      <c r="X37" s="80">
        <v>95.077420845851634</v>
      </c>
      <c r="Y37" s="80"/>
      <c r="Z37" s="80">
        <v>97.336840374815054</v>
      </c>
      <c r="AA37" s="80">
        <v>96.642599277978334</v>
      </c>
      <c r="AB37" s="80">
        <v>97.917295502565651</v>
      </c>
      <c r="AC37" s="125"/>
    </row>
    <row r="38" spans="1:29" x14ac:dyDescent="0.25">
      <c r="A38" s="99" t="s">
        <v>186</v>
      </c>
      <c r="B38" s="81">
        <v>91.008877669682619</v>
      </c>
      <c r="C38" s="81">
        <v>89.30489459702234</v>
      </c>
      <c r="D38" s="81">
        <v>92.676994461906901</v>
      </c>
      <c r="E38" s="81"/>
      <c r="F38" s="81">
        <v>88.382293762575443</v>
      </c>
      <c r="G38" s="81">
        <v>86.679841897233203</v>
      </c>
      <c r="H38" s="81">
        <v>90.147540983606561</v>
      </c>
      <c r="I38" s="81"/>
      <c r="J38" s="81">
        <v>90.15652173913044</v>
      </c>
      <c r="K38" s="81">
        <v>88.310431585059021</v>
      </c>
      <c r="L38" s="81">
        <v>92.10499438259626</v>
      </c>
      <c r="M38" s="81"/>
      <c r="N38" s="81">
        <v>93.448002116962158</v>
      </c>
      <c r="O38" s="81">
        <v>91.623534382592169</v>
      </c>
      <c r="P38" s="81">
        <v>95.280016970725498</v>
      </c>
      <c r="Q38" s="81"/>
      <c r="R38" s="81">
        <v>88.075441087000598</v>
      </c>
      <c r="S38" s="81">
        <v>85.835427135678387</v>
      </c>
      <c r="T38" s="81">
        <v>90.178922532442002</v>
      </c>
      <c r="U38" s="81"/>
      <c r="V38" s="81">
        <v>94.477537850583275</v>
      </c>
      <c r="W38" s="81">
        <v>93.862433862433861</v>
      </c>
      <c r="X38" s="81">
        <v>95.021037868162693</v>
      </c>
      <c r="Y38" s="81"/>
      <c r="Z38" s="81">
        <v>97.327173733707312</v>
      </c>
      <c r="AA38" s="81">
        <v>96.630434782608702</v>
      </c>
      <c r="AB38" s="81">
        <v>97.909724325961832</v>
      </c>
      <c r="AC38" s="121"/>
    </row>
    <row r="39" spans="1:29" x14ac:dyDescent="0.25">
      <c r="A39" s="99" t="s">
        <v>187</v>
      </c>
      <c r="B39" s="81">
        <v>99.432176656151412</v>
      </c>
      <c r="C39" s="81">
        <v>99.368686868686879</v>
      </c>
      <c r="D39" s="81">
        <v>99.495586380832279</v>
      </c>
      <c r="E39" s="81"/>
      <c r="F39" s="81">
        <v>99.28400954653938</v>
      </c>
      <c r="G39" s="81">
        <v>99.029126213592235</v>
      </c>
      <c r="H39" s="81">
        <v>99.53051643192488</v>
      </c>
      <c r="I39" s="81"/>
      <c r="J39" s="81">
        <v>99.096385542168676</v>
      </c>
      <c r="K39" s="81">
        <v>98.787878787878796</v>
      </c>
      <c r="L39" s="81">
        <v>99.401197604790411</v>
      </c>
      <c r="M39" s="81"/>
      <c r="N39" s="81">
        <v>99.418604651162795</v>
      </c>
      <c r="O39" s="81">
        <v>99.456521739130437</v>
      </c>
      <c r="P39" s="81">
        <v>99.375</v>
      </c>
      <c r="Q39" s="81"/>
      <c r="R39" s="81">
        <v>99.635036496350367</v>
      </c>
      <c r="S39" s="81">
        <v>100</v>
      </c>
      <c r="T39" s="81">
        <v>99.300699300699307</v>
      </c>
      <c r="U39" s="81"/>
      <c r="V39" s="81">
        <v>100</v>
      </c>
      <c r="W39" s="81">
        <v>100</v>
      </c>
      <c r="X39" s="81">
        <v>100</v>
      </c>
      <c r="Y39" s="81"/>
      <c r="Z39" s="81">
        <v>100</v>
      </c>
      <c r="AA39" s="81">
        <v>100</v>
      </c>
      <c r="AB39" s="81">
        <v>100</v>
      </c>
      <c r="AC39" s="121"/>
    </row>
    <row r="40" spans="1:29" ht="15.75" thickBot="1" x14ac:dyDescent="0.3">
      <c r="A40" s="102" t="s">
        <v>188</v>
      </c>
      <c r="B40" s="141" t="s">
        <v>191</v>
      </c>
      <c r="C40" s="141" t="s">
        <v>191</v>
      </c>
      <c r="D40" s="141" t="s">
        <v>191</v>
      </c>
      <c r="E40" s="141"/>
      <c r="F40" s="141" t="s">
        <v>191</v>
      </c>
      <c r="G40" s="141" t="s">
        <v>191</v>
      </c>
      <c r="H40" s="141" t="s">
        <v>191</v>
      </c>
      <c r="I40" s="141"/>
      <c r="J40" s="141" t="s">
        <v>191</v>
      </c>
      <c r="K40" s="141" t="s">
        <v>191</v>
      </c>
      <c r="L40" s="141" t="s">
        <v>191</v>
      </c>
      <c r="M40" s="141"/>
      <c r="N40" s="141" t="s">
        <v>191</v>
      </c>
      <c r="O40" s="141" t="s">
        <v>191</v>
      </c>
      <c r="P40" s="141" t="s">
        <v>191</v>
      </c>
      <c r="Q40" s="141"/>
      <c r="R40" s="141" t="s">
        <v>191</v>
      </c>
      <c r="S40" s="141" t="s">
        <v>191</v>
      </c>
      <c r="T40" s="141" t="s">
        <v>191</v>
      </c>
      <c r="U40" s="141"/>
      <c r="V40" s="141" t="s">
        <v>191</v>
      </c>
      <c r="W40" s="141" t="s">
        <v>191</v>
      </c>
      <c r="X40" s="141" t="s">
        <v>191</v>
      </c>
      <c r="Y40" s="141"/>
      <c r="Z40" s="141" t="s">
        <v>191</v>
      </c>
      <c r="AA40" s="141" t="s">
        <v>191</v>
      </c>
      <c r="AB40" s="141" t="s">
        <v>191</v>
      </c>
      <c r="AC40" s="121"/>
    </row>
    <row r="41" spans="1:29" x14ac:dyDescent="0.25">
      <c r="A41" s="218" t="s">
        <v>122</v>
      </c>
      <c r="B41" s="218"/>
      <c r="C41" s="218"/>
      <c r="D41" s="218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AC41" s="120"/>
    </row>
    <row r="42" spans="1:29" x14ac:dyDescent="0.25">
      <c r="AC42" s="121"/>
    </row>
    <row r="43" spans="1:29" x14ac:dyDescent="0.25">
      <c r="AC43" s="121"/>
    </row>
    <row r="44" spans="1:29" x14ac:dyDescent="0.25">
      <c r="AC44" s="121"/>
    </row>
  </sheetData>
  <mergeCells count="13">
    <mergeCell ref="V5:X5"/>
    <mergeCell ref="Z5:AB5"/>
    <mergeCell ref="A41:O41"/>
    <mergeCell ref="A1:AB1"/>
    <mergeCell ref="A2:AB2"/>
    <mergeCell ref="A3:AB3"/>
    <mergeCell ref="A4:AB4"/>
    <mergeCell ref="A5:A6"/>
    <mergeCell ref="B5:D5"/>
    <mergeCell ref="F5:H5"/>
    <mergeCell ref="J5:L5"/>
    <mergeCell ref="N5:P5"/>
    <mergeCell ref="R5:T5"/>
  </mergeCells>
  <hyperlinks>
    <hyperlink ref="AC2" location="Contenido!A1" display="Contenido" xr:uid="{8FF49C17-1FDF-4B11-A716-6C853D9AF4E1}"/>
  </hyperlinks>
  <pageMargins left="0.7" right="0.7" top="0.75" bottom="0.75" header="0.3" footer="0.3"/>
  <pageSetup scale="6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0BF1A-D3D4-4EDD-B806-E3C6DD8605CB}">
  <sheetPr>
    <tabColor rgb="FFF2DAB1"/>
    <pageSetUpPr fitToPage="1"/>
  </sheetPr>
  <dimension ref="A1:AC44"/>
  <sheetViews>
    <sheetView showGridLines="0" topLeftCell="C1" zoomScaleNormal="100" workbookViewId="0">
      <selection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7109375" customWidth="1"/>
    <col min="6" max="8" width="8.28515625" customWidth="1"/>
    <col min="9" max="9" width="1.28515625" customWidth="1"/>
    <col min="10" max="12" width="8.28515625" customWidth="1"/>
    <col min="13" max="13" width="1.85546875" customWidth="1"/>
    <col min="14" max="16" width="8.28515625" customWidth="1"/>
    <col min="17" max="17" width="1.7109375" customWidth="1"/>
    <col min="18" max="20" width="8.28515625" customWidth="1"/>
    <col min="21" max="21" width="1.28515625" customWidth="1"/>
    <col min="22" max="24" width="8.28515625" customWidth="1"/>
    <col min="25" max="25" width="1.7109375" customWidth="1"/>
    <col min="26" max="28" width="8.28515625" customWidth="1"/>
    <col min="29" max="29" width="14" style="119" customWidth="1"/>
  </cols>
  <sheetData>
    <row r="1" spans="1:29" x14ac:dyDescent="0.25">
      <c r="A1" s="223" t="s">
        <v>251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</row>
    <row r="2" spans="1:29" x14ac:dyDescent="0.25">
      <c r="A2" s="224" t="s">
        <v>252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114" t="s">
        <v>0</v>
      </c>
    </row>
    <row r="3" spans="1:29" x14ac:dyDescent="0.25">
      <c r="A3" s="223" t="s">
        <v>181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</row>
    <row r="4" spans="1:29" x14ac:dyDescent="0.25">
      <c r="A4" s="224" t="s">
        <v>253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</row>
    <row r="5" spans="1:29" x14ac:dyDescent="0.25">
      <c r="A5" s="225" t="s">
        <v>183</v>
      </c>
      <c r="B5" s="226" t="s">
        <v>130</v>
      </c>
      <c r="C5" s="226"/>
      <c r="D5" s="226"/>
      <c r="E5" s="82"/>
      <c r="F5" s="226" t="s">
        <v>158</v>
      </c>
      <c r="G5" s="226"/>
      <c r="H5" s="226"/>
      <c r="I5" s="82"/>
      <c r="J5" s="226" t="s">
        <v>159</v>
      </c>
      <c r="K5" s="226"/>
      <c r="L5" s="226"/>
      <c r="M5" s="82"/>
      <c r="N5" s="226" t="s">
        <v>160</v>
      </c>
      <c r="O5" s="226"/>
      <c r="P5" s="226"/>
      <c r="Q5" s="82"/>
      <c r="R5" s="226" t="s">
        <v>162</v>
      </c>
      <c r="S5" s="226"/>
      <c r="T5" s="226"/>
      <c r="U5" s="82"/>
      <c r="V5" s="226" t="s">
        <v>163</v>
      </c>
      <c r="W5" s="226"/>
      <c r="X5" s="226"/>
      <c r="Y5" s="82"/>
      <c r="Z5" s="226" t="s">
        <v>164</v>
      </c>
      <c r="AA5" s="226"/>
      <c r="AB5" s="226"/>
      <c r="AC5" s="120"/>
    </row>
    <row r="6" spans="1:29" x14ac:dyDescent="0.25">
      <c r="A6" s="225"/>
      <c r="B6" s="83" t="s">
        <v>130</v>
      </c>
      <c r="C6" s="83" t="s">
        <v>184</v>
      </c>
      <c r="D6" s="83" t="s">
        <v>185</v>
      </c>
      <c r="E6" s="82"/>
      <c r="F6" s="83" t="s">
        <v>130</v>
      </c>
      <c r="G6" s="83" t="s">
        <v>184</v>
      </c>
      <c r="H6" s="83" t="s">
        <v>185</v>
      </c>
      <c r="I6" s="82"/>
      <c r="J6" s="83" t="s">
        <v>130</v>
      </c>
      <c r="K6" s="83" t="s">
        <v>184</v>
      </c>
      <c r="L6" s="83" t="s">
        <v>185</v>
      </c>
      <c r="M6" s="82"/>
      <c r="N6" s="83" t="s">
        <v>130</v>
      </c>
      <c r="O6" s="83" t="s">
        <v>184</v>
      </c>
      <c r="P6" s="83" t="s">
        <v>185</v>
      </c>
      <c r="Q6" s="82"/>
      <c r="R6" s="83" t="s">
        <v>130</v>
      </c>
      <c r="S6" s="83" t="s">
        <v>184</v>
      </c>
      <c r="T6" s="83" t="s">
        <v>185</v>
      </c>
      <c r="U6" s="82"/>
      <c r="V6" s="83" t="s">
        <v>130</v>
      </c>
      <c r="W6" s="83" t="s">
        <v>184</v>
      </c>
      <c r="X6" s="83" t="s">
        <v>185</v>
      </c>
      <c r="Y6" s="82"/>
      <c r="Z6" s="83" t="s">
        <v>130</v>
      </c>
      <c r="AA6" s="83" t="s">
        <v>184</v>
      </c>
      <c r="AB6" s="83" t="s">
        <v>185</v>
      </c>
    </row>
    <row r="7" spans="1:29" ht="6" customHeight="1" x14ac:dyDescent="0.25">
      <c r="AC7" s="120"/>
    </row>
    <row r="8" spans="1:29" x14ac:dyDescent="0.25">
      <c r="A8" s="22" t="s">
        <v>147</v>
      </c>
    </row>
    <row r="9" spans="1:29" x14ac:dyDescent="0.25">
      <c r="A9" s="100" t="s">
        <v>148</v>
      </c>
      <c r="AC9" s="120"/>
    </row>
    <row r="10" spans="1:29" s="2" customFormat="1" x14ac:dyDescent="0.25">
      <c r="A10" s="23" t="s">
        <v>130</v>
      </c>
      <c r="B10" s="78">
        <f>SUM(B11:B13)</f>
        <v>35819</v>
      </c>
      <c r="C10" s="78">
        <f t="shared" ref="C10:AB10" si="0">SUM(C11:C13)</f>
        <v>20385</v>
      </c>
      <c r="D10" s="78">
        <f t="shared" si="0"/>
        <v>15434</v>
      </c>
      <c r="E10" s="78"/>
      <c r="F10" s="78">
        <f t="shared" si="0"/>
        <v>10827</v>
      </c>
      <c r="G10" s="78">
        <f t="shared" si="0"/>
        <v>6180</v>
      </c>
      <c r="H10" s="78">
        <f t="shared" si="0"/>
        <v>4647</v>
      </c>
      <c r="I10" s="78"/>
      <c r="J10" s="78">
        <f t="shared" si="0"/>
        <v>7460</v>
      </c>
      <c r="K10" s="78">
        <f t="shared" si="0"/>
        <v>4283</v>
      </c>
      <c r="L10" s="78">
        <f t="shared" si="0"/>
        <v>3177</v>
      </c>
      <c r="M10" s="78"/>
      <c r="N10" s="78">
        <f t="shared" si="0"/>
        <v>4808</v>
      </c>
      <c r="O10" s="78">
        <f t="shared" si="0"/>
        <v>2898</v>
      </c>
      <c r="P10" s="78">
        <f t="shared" si="0"/>
        <v>1910</v>
      </c>
      <c r="Q10" s="78"/>
      <c r="R10" s="78">
        <f t="shared" si="0"/>
        <v>8864</v>
      </c>
      <c r="S10" s="78">
        <f t="shared" si="0"/>
        <v>4971</v>
      </c>
      <c r="T10" s="78">
        <f t="shared" si="0"/>
        <v>3893</v>
      </c>
      <c r="U10" s="78"/>
      <c r="V10" s="78">
        <f t="shared" si="0"/>
        <v>3349</v>
      </c>
      <c r="W10" s="78">
        <f t="shared" si="0"/>
        <v>1777</v>
      </c>
      <c r="X10" s="78">
        <f t="shared" si="0"/>
        <v>1572</v>
      </c>
      <c r="Y10" s="78"/>
      <c r="Z10" s="78">
        <f t="shared" si="0"/>
        <v>511</v>
      </c>
      <c r="AA10" s="78">
        <f t="shared" si="0"/>
        <v>276</v>
      </c>
      <c r="AB10" s="78">
        <f t="shared" si="0"/>
        <v>235</v>
      </c>
      <c r="AC10" s="119"/>
    </row>
    <row r="11" spans="1:29" x14ac:dyDescent="0.25">
      <c r="A11" s="99" t="s">
        <v>186</v>
      </c>
      <c r="B11" s="79">
        <f>+F11+J11+N11+R11+V11+Z11</f>
        <v>34965</v>
      </c>
      <c r="C11" s="79">
        <f t="shared" ref="C11:D21" si="1">+G11+K11+O11+S11+W11+AA11</f>
        <v>19915</v>
      </c>
      <c r="D11" s="79">
        <f t="shared" si="1"/>
        <v>15050</v>
      </c>
      <c r="E11" s="79"/>
      <c r="F11" s="79">
        <v>10669</v>
      </c>
      <c r="G11" s="79">
        <v>6076</v>
      </c>
      <c r="H11" s="79">
        <v>4593</v>
      </c>
      <c r="I11" s="79"/>
      <c r="J11" s="79">
        <v>7320</v>
      </c>
      <c r="K11" s="79">
        <v>4214</v>
      </c>
      <c r="L11" s="79">
        <v>3106</v>
      </c>
      <c r="M11" s="79"/>
      <c r="N11" s="79">
        <v>4678</v>
      </c>
      <c r="O11" s="79">
        <v>2823</v>
      </c>
      <c r="P11" s="79">
        <v>1855</v>
      </c>
      <c r="Q11" s="79"/>
      <c r="R11" s="79">
        <v>8538</v>
      </c>
      <c r="S11" s="79">
        <v>4807</v>
      </c>
      <c r="T11" s="79">
        <v>3731</v>
      </c>
      <c r="U11" s="79"/>
      <c r="V11" s="79">
        <v>3257</v>
      </c>
      <c r="W11" s="79">
        <v>1724</v>
      </c>
      <c r="X11" s="79">
        <v>1533</v>
      </c>
      <c r="Y11" s="79"/>
      <c r="Z11" s="79">
        <v>503</v>
      </c>
      <c r="AA11" s="79">
        <v>271</v>
      </c>
      <c r="AB11" s="79">
        <v>232</v>
      </c>
    </row>
    <row r="12" spans="1:29" x14ac:dyDescent="0.25">
      <c r="A12" s="99" t="s">
        <v>187</v>
      </c>
      <c r="B12" s="79">
        <f>+F12+J12+N12+R12+V12</f>
        <v>302</v>
      </c>
      <c r="C12" s="79">
        <f>+G12+K12+O12+S12+W12</f>
        <v>164</v>
      </c>
      <c r="D12" s="79">
        <f>+H12+L12+P12+T12+X12</f>
        <v>138</v>
      </c>
      <c r="E12" s="79"/>
      <c r="F12" s="79">
        <v>62</v>
      </c>
      <c r="G12" s="79">
        <v>35</v>
      </c>
      <c r="H12" s="79">
        <v>27</v>
      </c>
      <c r="I12" s="79"/>
      <c r="J12" s="79">
        <v>67</v>
      </c>
      <c r="K12" s="79">
        <v>21</v>
      </c>
      <c r="L12" s="79">
        <v>46</v>
      </c>
      <c r="M12" s="79"/>
      <c r="N12" s="79">
        <v>64</v>
      </c>
      <c r="O12" s="79">
        <v>38</v>
      </c>
      <c r="P12" s="79">
        <v>26</v>
      </c>
      <c r="Q12" s="79"/>
      <c r="R12" s="79">
        <v>95</v>
      </c>
      <c r="S12" s="79">
        <v>58</v>
      </c>
      <c r="T12" s="79">
        <v>37</v>
      </c>
      <c r="U12" s="79"/>
      <c r="V12" s="79">
        <v>14</v>
      </c>
      <c r="W12" s="79">
        <v>12</v>
      </c>
      <c r="X12" s="79">
        <v>2</v>
      </c>
      <c r="Y12" s="79"/>
      <c r="Z12" s="79" t="s">
        <v>191</v>
      </c>
      <c r="AA12" s="79" t="s">
        <v>191</v>
      </c>
      <c r="AB12" s="79" t="s">
        <v>191</v>
      </c>
    </row>
    <row r="13" spans="1:29" x14ac:dyDescent="0.25">
      <c r="A13" s="99" t="s">
        <v>188</v>
      </c>
      <c r="B13" s="79">
        <f t="shared" ref="B13:B21" si="2">+F13+J13+N13+R13+V13+Z13</f>
        <v>552</v>
      </c>
      <c r="C13" s="79">
        <f t="shared" si="1"/>
        <v>306</v>
      </c>
      <c r="D13" s="79">
        <f t="shared" si="1"/>
        <v>246</v>
      </c>
      <c r="E13" s="79"/>
      <c r="F13" s="79">
        <v>96</v>
      </c>
      <c r="G13" s="79">
        <v>69</v>
      </c>
      <c r="H13" s="79">
        <v>27</v>
      </c>
      <c r="I13" s="79"/>
      <c r="J13" s="79">
        <v>73</v>
      </c>
      <c r="K13" s="79">
        <v>48</v>
      </c>
      <c r="L13" s="79">
        <v>25</v>
      </c>
      <c r="M13" s="79"/>
      <c r="N13" s="79">
        <v>66</v>
      </c>
      <c r="O13" s="79">
        <v>37</v>
      </c>
      <c r="P13" s="79">
        <v>29</v>
      </c>
      <c r="Q13" s="79"/>
      <c r="R13" s="79">
        <v>231</v>
      </c>
      <c r="S13" s="79">
        <v>106</v>
      </c>
      <c r="T13" s="79">
        <v>125</v>
      </c>
      <c r="U13" s="79"/>
      <c r="V13" s="79">
        <v>78</v>
      </c>
      <c r="W13" s="79">
        <v>41</v>
      </c>
      <c r="X13" s="79">
        <v>37</v>
      </c>
      <c r="Y13" s="79"/>
      <c r="Z13" s="79">
        <v>8</v>
      </c>
      <c r="AA13" s="79">
        <v>5</v>
      </c>
      <c r="AB13" s="79">
        <v>3</v>
      </c>
      <c r="AC13" s="121"/>
    </row>
    <row r="14" spans="1:29" x14ac:dyDescent="0.25">
      <c r="A14" s="23" t="s">
        <v>189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120"/>
    </row>
    <row r="15" spans="1:29" s="2" customFormat="1" x14ac:dyDescent="0.25">
      <c r="A15" s="98" t="s">
        <v>130</v>
      </c>
      <c r="B15" s="78">
        <f>SUM(B16:B18)</f>
        <v>26300</v>
      </c>
      <c r="C15" s="78">
        <f t="shared" ref="C15:AB15" si="3">SUM(C16:C18)</f>
        <v>14784</v>
      </c>
      <c r="D15" s="78">
        <f t="shared" si="3"/>
        <v>11516</v>
      </c>
      <c r="E15" s="78"/>
      <c r="F15" s="78">
        <f t="shared" si="3"/>
        <v>7937</v>
      </c>
      <c r="G15" s="78">
        <f t="shared" si="3"/>
        <v>4493</v>
      </c>
      <c r="H15" s="78">
        <f t="shared" si="3"/>
        <v>3444</v>
      </c>
      <c r="I15" s="78"/>
      <c r="J15" s="78">
        <f t="shared" si="3"/>
        <v>5476</v>
      </c>
      <c r="K15" s="78">
        <f t="shared" si="3"/>
        <v>3073</v>
      </c>
      <c r="L15" s="78">
        <f t="shared" si="3"/>
        <v>2403</v>
      </c>
      <c r="M15" s="78"/>
      <c r="N15" s="78">
        <f t="shared" si="3"/>
        <v>3568</v>
      </c>
      <c r="O15" s="78">
        <f t="shared" si="3"/>
        <v>2104</v>
      </c>
      <c r="P15" s="78">
        <f t="shared" si="3"/>
        <v>1464</v>
      </c>
      <c r="Q15" s="78"/>
      <c r="R15" s="78">
        <f t="shared" si="3"/>
        <v>6511</v>
      </c>
      <c r="S15" s="78">
        <f t="shared" si="3"/>
        <v>3618</v>
      </c>
      <c r="T15" s="78">
        <f t="shared" si="3"/>
        <v>2893</v>
      </c>
      <c r="U15" s="78"/>
      <c r="V15" s="78">
        <f t="shared" si="3"/>
        <v>2459</v>
      </c>
      <c r="W15" s="78">
        <f t="shared" si="3"/>
        <v>1313</v>
      </c>
      <c r="X15" s="78">
        <f t="shared" si="3"/>
        <v>1146</v>
      </c>
      <c r="Y15" s="78"/>
      <c r="Z15" s="78">
        <f t="shared" si="3"/>
        <v>349</v>
      </c>
      <c r="AA15" s="78">
        <f t="shared" si="3"/>
        <v>183</v>
      </c>
      <c r="AB15" s="78">
        <f t="shared" si="3"/>
        <v>166</v>
      </c>
      <c r="AC15" s="121"/>
    </row>
    <row r="16" spans="1:29" x14ac:dyDescent="0.25">
      <c r="A16" s="99" t="s">
        <v>186</v>
      </c>
      <c r="B16" s="79">
        <f t="shared" si="2"/>
        <v>25455</v>
      </c>
      <c r="C16" s="79">
        <f t="shared" si="1"/>
        <v>14319</v>
      </c>
      <c r="D16" s="79">
        <f t="shared" si="1"/>
        <v>11136</v>
      </c>
      <c r="E16" s="79"/>
      <c r="F16" s="79">
        <v>7782</v>
      </c>
      <c r="G16" s="79">
        <v>4391</v>
      </c>
      <c r="H16" s="79">
        <v>3391</v>
      </c>
      <c r="I16" s="79"/>
      <c r="J16" s="79">
        <v>5339</v>
      </c>
      <c r="K16" s="79">
        <v>3006</v>
      </c>
      <c r="L16" s="79">
        <v>2333</v>
      </c>
      <c r="M16" s="79"/>
      <c r="N16" s="79">
        <v>3440</v>
      </c>
      <c r="O16" s="79">
        <v>2030</v>
      </c>
      <c r="P16" s="79">
        <v>1410</v>
      </c>
      <c r="Q16" s="79"/>
      <c r="R16" s="79">
        <v>6186</v>
      </c>
      <c r="S16" s="79">
        <v>3454</v>
      </c>
      <c r="T16" s="79">
        <v>2732</v>
      </c>
      <c r="U16" s="79"/>
      <c r="V16" s="79">
        <v>2367</v>
      </c>
      <c r="W16" s="79">
        <v>1260</v>
      </c>
      <c r="X16" s="79">
        <v>1107</v>
      </c>
      <c r="Y16" s="79"/>
      <c r="Z16" s="79">
        <v>341</v>
      </c>
      <c r="AA16" s="79">
        <v>178</v>
      </c>
      <c r="AB16" s="79">
        <v>163</v>
      </c>
      <c r="AC16" s="121"/>
    </row>
    <row r="17" spans="1:29" x14ac:dyDescent="0.25">
      <c r="A17" s="99" t="s">
        <v>187</v>
      </c>
      <c r="B17" s="79">
        <f>+F17+J17+N17+R17+V17</f>
        <v>293</v>
      </c>
      <c r="C17" s="79">
        <f>+G17+K17+O17+S17+W17</f>
        <v>159</v>
      </c>
      <c r="D17" s="79">
        <f>+H17+L17+P17+T17+X17</f>
        <v>134</v>
      </c>
      <c r="E17" s="79"/>
      <c r="F17" s="79">
        <v>59</v>
      </c>
      <c r="G17" s="79">
        <v>33</v>
      </c>
      <c r="H17" s="79">
        <v>26</v>
      </c>
      <c r="I17" s="79"/>
      <c r="J17" s="79">
        <v>64</v>
      </c>
      <c r="K17" s="79">
        <v>19</v>
      </c>
      <c r="L17" s="79">
        <v>45</v>
      </c>
      <c r="M17" s="79"/>
      <c r="N17" s="79">
        <v>62</v>
      </c>
      <c r="O17" s="79">
        <v>37</v>
      </c>
      <c r="P17" s="79">
        <v>25</v>
      </c>
      <c r="Q17" s="79"/>
      <c r="R17" s="79">
        <v>94</v>
      </c>
      <c r="S17" s="79">
        <v>58</v>
      </c>
      <c r="T17" s="79">
        <v>36</v>
      </c>
      <c r="U17" s="79"/>
      <c r="V17" s="79">
        <v>14</v>
      </c>
      <c r="W17" s="79">
        <v>12</v>
      </c>
      <c r="X17" s="79">
        <v>2</v>
      </c>
      <c r="Y17" s="79"/>
      <c r="Z17" s="79" t="s">
        <v>191</v>
      </c>
      <c r="AA17" s="79" t="s">
        <v>191</v>
      </c>
      <c r="AB17" s="79" t="s">
        <v>191</v>
      </c>
      <c r="AC17" s="121"/>
    </row>
    <row r="18" spans="1:29" x14ac:dyDescent="0.25">
      <c r="A18" s="99" t="s">
        <v>188</v>
      </c>
      <c r="B18" s="79">
        <f t="shared" si="2"/>
        <v>552</v>
      </c>
      <c r="C18" s="79">
        <f t="shared" si="1"/>
        <v>306</v>
      </c>
      <c r="D18" s="79">
        <f t="shared" si="1"/>
        <v>246</v>
      </c>
      <c r="E18" s="79"/>
      <c r="F18" s="79">
        <v>96</v>
      </c>
      <c r="G18" s="79">
        <v>69</v>
      </c>
      <c r="H18" s="79">
        <v>27</v>
      </c>
      <c r="I18" s="79"/>
      <c r="J18" s="79">
        <v>73</v>
      </c>
      <c r="K18" s="79">
        <v>48</v>
      </c>
      <c r="L18" s="79">
        <v>25</v>
      </c>
      <c r="M18" s="79"/>
      <c r="N18" s="79">
        <v>66</v>
      </c>
      <c r="O18" s="79">
        <v>37</v>
      </c>
      <c r="P18" s="79">
        <v>29</v>
      </c>
      <c r="Q18" s="79"/>
      <c r="R18" s="79">
        <v>231</v>
      </c>
      <c r="S18" s="79">
        <v>106</v>
      </c>
      <c r="T18" s="79">
        <v>125</v>
      </c>
      <c r="U18" s="79"/>
      <c r="V18" s="79">
        <v>78</v>
      </c>
      <c r="W18" s="79">
        <v>41</v>
      </c>
      <c r="X18" s="79">
        <v>37</v>
      </c>
      <c r="Y18" s="79"/>
      <c r="Z18" s="79">
        <v>8</v>
      </c>
      <c r="AA18" s="79">
        <v>5</v>
      </c>
      <c r="AB18" s="79">
        <v>3</v>
      </c>
      <c r="AC18" s="121"/>
    </row>
    <row r="19" spans="1:29" x14ac:dyDescent="0.25">
      <c r="A19" s="23" t="s">
        <v>190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121"/>
    </row>
    <row r="20" spans="1:29" s="2" customFormat="1" x14ac:dyDescent="0.25">
      <c r="A20" s="101" t="s">
        <v>130</v>
      </c>
      <c r="B20" s="78">
        <f>SUM(B21:B23)</f>
        <v>9519</v>
      </c>
      <c r="C20" s="78">
        <f t="shared" ref="C20:AB20" si="4">SUM(C21:C23)</f>
        <v>5601</v>
      </c>
      <c r="D20" s="78">
        <f t="shared" si="4"/>
        <v>3918</v>
      </c>
      <c r="E20" s="78"/>
      <c r="F20" s="78">
        <f t="shared" si="4"/>
        <v>2890</v>
      </c>
      <c r="G20" s="78">
        <f t="shared" si="4"/>
        <v>1687</v>
      </c>
      <c r="H20" s="78">
        <f t="shared" si="4"/>
        <v>1203</v>
      </c>
      <c r="I20" s="78"/>
      <c r="J20" s="78">
        <f t="shared" si="4"/>
        <v>1984</v>
      </c>
      <c r="K20" s="78">
        <f t="shared" si="4"/>
        <v>1210</v>
      </c>
      <c r="L20" s="78">
        <f t="shared" si="4"/>
        <v>774</v>
      </c>
      <c r="M20" s="78"/>
      <c r="N20" s="78">
        <f t="shared" si="4"/>
        <v>1240</v>
      </c>
      <c r="O20" s="78">
        <f t="shared" si="4"/>
        <v>794</v>
      </c>
      <c r="P20" s="78">
        <f t="shared" si="4"/>
        <v>446</v>
      </c>
      <c r="Q20" s="78"/>
      <c r="R20" s="78">
        <f t="shared" si="4"/>
        <v>2353</v>
      </c>
      <c r="S20" s="78">
        <f t="shared" si="4"/>
        <v>1353</v>
      </c>
      <c r="T20" s="78">
        <f t="shared" si="4"/>
        <v>1000</v>
      </c>
      <c r="U20" s="78"/>
      <c r="V20" s="78">
        <f t="shared" si="4"/>
        <v>890</v>
      </c>
      <c r="W20" s="78">
        <f t="shared" si="4"/>
        <v>464</v>
      </c>
      <c r="X20" s="78">
        <f t="shared" si="4"/>
        <v>426</v>
      </c>
      <c r="Y20" s="78"/>
      <c r="Z20" s="78">
        <f t="shared" si="4"/>
        <v>162</v>
      </c>
      <c r="AA20" s="78">
        <f t="shared" si="4"/>
        <v>93</v>
      </c>
      <c r="AB20" s="78">
        <f t="shared" si="4"/>
        <v>69</v>
      </c>
      <c r="AC20" s="121"/>
    </row>
    <row r="21" spans="1:29" x14ac:dyDescent="0.25">
      <c r="A21" s="99" t="s">
        <v>186</v>
      </c>
      <c r="B21" s="79">
        <f t="shared" si="2"/>
        <v>9510</v>
      </c>
      <c r="C21" s="79">
        <f t="shared" si="1"/>
        <v>5596</v>
      </c>
      <c r="D21" s="79">
        <f t="shared" si="1"/>
        <v>3914</v>
      </c>
      <c r="E21" s="79"/>
      <c r="F21" s="79">
        <v>2887</v>
      </c>
      <c r="G21" s="79">
        <v>1685</v>
      </c>
      <c r="H21" s="79">
        <v>1202</v>
      </c>
      <c r="I21" s="79"/>
      <c r="J21" s="79">
        <v>1981</v>
      </c>
      <c r="K21" s="79">
        <v>1208</v>
      </c>
      <c r="L21" s="79">
        <v>773</v>
      </c>
      <c r="M21" s="79"/>
      <c r="N21" s="79">
        <v>1238</v>
      </c>
      <c r="O21" s="79">
        <v>793</v>
      </c>
      <c r="P21" s="79">
        <v>445</v>
      </c>
      <c r="Q21" s="79"/>
      <c r="R21" s="79">
        <v>2352</v>
      </c>
      <c r="S21" s="79">
        <v>1353</v>
      </c>
      <c r="T21" s="79">
        <v>999</v>
      </c>
      <c r="U21" s="79"/>
      <c r="V21" s="79">
        <v>890</v>
      </c>
      <c r="W21" s="79">
        <v>464</v>
      </c>
      <c r="X21" s="79">
        <v>426</v>
      </c>
      <c r="Y21" s="79"/>
      <c r="Z21" s="79">
        <v>162</v>
      </c>
      <c r="AA21" s="79">
        <v>93</v>
      </c>
      <c r="AB21" s="79">
        <v>69</v>
      </c>
      <c r="AC21" s="121"/>
    </row>
    <row r="22" spans="1:29" x14ac:dyDescent="0.25">
      <c r="A22" s="99" t="s">
        <v>187</v>
      </c>
      <c r="B22" s="79">
        <f>+F22+J22+N22+R22</f>
        <v>9</v>
      </c>
      <c r="C22" s="79">
        <f>+G22+K22+O22</f>
        <v>5</v>
      </c>
      <c r="D22" s="79">
        <f>+H22+L22+P22+T22</f>
        <v>4</v>
      </c>
      <c r="E22" s="79"/>
      <c r="F22" s="79">
        <v>3</v>
      </c>
      <c r="G22" s="79">
        <v>2</v>
      </c>
      <c r="H22" s="79">
        <v>1</v>
      </c>
      <c r="I22" s="79"/>
      <c r="J22" s="79">
        <v>3</v>
      </c>
      <c r="K22" s="79">
        <v>2</v>
      </c>
      <c r="L22" s="79">
        <v>1</v>
      </c>
      <c r="M22" s="79"/>
      <c r="N22" s="79">
        <v>2</v>
      </c>
      <c r="O22" s="79">
        <v>1</v>
      </c>
      <c r="P22" s="79">
        <v>1</v>
      </c>
      <c r="Q22" s="79"/>
      <c r="R22" s="79">
        <v>1</v>
      </c>
      <c r="S22" s="79" t="s">
        <v>191</v>
      </c>
      <c r="T22" s="79">
        <v>1</v>
      </c>
      <c r="U22" s="79"/>
      <c r="V22" s="79" t="s">
        <v>191</v>
      </c>
      <c r="W22" s="79" t="s">
        <v>191</v>
      </c>
      <c r="X22" s="79" t="s">
        <v>191</v>
      </c>
      <c r="Y22" s="79"/>
      <c r="Z22" s="79" t="s">
        <v>191</v>
      </c>
      <c r="AA22" s="79" t="s">
        <v>191</v>
      </c>
      <c r="AB22" s="79" t="s">
        <v>191</v>
      </c>
      <c r="AC22" s="121"/>
    </row>
    <row r="23" spans="1:29" x14ac:dyDescent="0.25">
      <c r="A23" s="99" t="s">
        <v>188</v>
      </c>
      <c r="B23" s="79" t="s">
        <v>191</v>
      </c>
      <c r="C23" s="79" t="s">
        <v>191</v>
      </c>
      <c r="D23" s="79" t="s">
        <v>191</v>
      </c>
      <c r="E23" s="79"/>
      <c r="F23" s="79" t="s">
        <v>191</v>
      </c>
      <c r="G23" s="79" t="s">
        <v>191</v>
      </c>
      <c r="H23" s="79" t="s">
        <v>191</v>
      </c>
      <c r="I23" s="79"/>
      <c r="J23" s="79" t="s">
        <v>191</v>
      </c>
      <c r="K23" s="79" t="s">
        <v>191</v>
      </c>
      <c r="L23" s="79" t="s">
        <v>191</v>
      </c>
      <c r="M23" s="79"/>
      <c r="N23" s="79" t="s">
        <v>191</v>
      </c>
      <c r="O23" s="79" t="s">
        <v>191</v>
      </c>
      <c r="P23" s="79" t="s">
        <v>191</v>
      </c>
      <c r="Q23" s="79"/>
      <c r="R23" s="79" t="s">
        <v>191</v>
      </c>
      <c r="S23" s="79" t="s">
        <v>191</v>
      </c>
      <c r="T23" s="79" t="s">
        <v>191</v>
      </c>
      <c r="U23" s="79"/>
      <c r="V23" s="79" t="s">
        <v>191</v>
      </c>
      <c r="W23" s="79" t="s">
        <v>191</v>
      </c>
      <c r="X23" s="79" t="s">
        <v>191</v>
      </c>
      <c r="Y23" s="79"/>
      <c r="Z23" s="79" t="s">
        <v>191</v>
      </c>
      <c r="AA23" s="79" t="s">
        <v>191</v>
      </c>
      <c r="AB23" s="79" t="s">
        <v>191</v>
      </c>
      <c r="AC23" s="120"/>
    </row>
    <row r="24" spans="1:29" x14ac:dyDescent="0.25">
      <c r="AC24" s="121"/>
    </row>
    <row r="25" spans="1:29" x14ac:dyDescent="0.25">
      <c r="A25" s="22" t="s">
        <v>153</v>
      </c>
      <c r="AC25" s="121"/>
    </row>
    <row r="26" spans="1:29" x14ac:dyDescent="0.25">
      <c r="A26" s="100" t="s">
        <v>148</v>
      </c>
      <c r="AC26" s="121"/>
    </row>
    <row r="27" spans="1:29" s="2" customFormat="1" x14ac:dyDescent="0.25">
      <c r="A27" s="23" t="s">
        <v>130</v>
      </c>
      <c r="B27" s="80">
        <v>9.6722103859001063</v>
      </c>
      <c r="C27" s="80">
        <v>11.119778313568474</v>
      </c>
      <c r="D27" s="80">
        <v>8.2531669937488985</v>
      </c>
      <c r="E27" s="80"/>
      <c r="F27" s="80">
        <v>13.129206329958166</v>
      </c>
      <c r="G27" s="80">
        <v>14.654967986720418</v>
      </c>
      <c r="H27" s="80">
        <v>11.532448194565083</v>
      </c>
      <c r="I27" s="80"/>
      <c r="J27" s="80">
        <v>10.748040571692025</v>
      </c>
      <c r="K27" s="80">
        <v>12.210280240613509</v>
      </c>
      <c r="L27" s="80">
        <v>9.2540269727068836</v>
      </c>
      <c r="M27" s="80"/>
      <c r="N27" s="80">
        <v>7.1967429050413116</v>
      </c>
      <c r="O27" s="80">
        <v>8.6437796402899156</v>
      </c>
      <c r="P27" s="80">
        <v>5.7390102460863552</v>
      </c>
      <c r="Q27" s="80"/>
      <c r="R27" s="80">
        <v>12.311111111111112</v>
      </c>
      <c r="S27" s="80">
        <v>14.170063567173113</v>
      </c>
      <c r="T27" s="80">
        <v>10.544705977951732</v>
      </c>
      <c r="U27" s="80"/>
      <c r="V27" s="80">
        <v>5.5258555258555262</v>
      </c>
      <c r="W27" s="80">
        <v>6.1981164980816184</v>
      </c>
      <c r="X27" s="80">
        <v>4.9223446893787575</v>
      </c>
      <c r="Y27" s="80"/>
      <c r="Z27" s="80">
        <v>2.6835416447852118</v>
      </c>
      <c r="AA27" s="80">
        <v>3.1374332158690463</v>
      </c>
      <c r="AB27" s="80">
        <v>2.2938018545632017</v>
      </c>
      <c r="AC27" s="125"/>
    </row>
    <row r="28" spans="1:29" x14ac:dyDescent="0.25">
      <c r="A28" s="99" t="s">
        <v>186</v>
      </c>
      <c r="B28" s="81">
        <v>10.6038412198739</v>
      </c>
      <c r="C28" s="81">
        <v>12.259383060321213</v>
      </c>
      <c r="D28" s="81">
        <v>8.9962460846902417</v>
      </c>
      <c r="E28" s="81"/>
      <c r="F28" s="81">
        <v>14.528098914716015</v>
      </c>
      <c r="G28" s="81">
        <v>16.207420843447412</v>
      </c>
      <c r="H28" s="81">
        <v>12.776788694781352</v>
      </c>
      <c r="I28" s="81"/>
      <c r="J28" s="81">
        <v>11.981340535232016</v>
      </c>
      <c r="K28" s="81">
        <v>13.653889770923112</v>
      </c>
      <c r="L28" s="81">
        <v>10.273881979359619</v>
      </c>
      <c r="M28" s="81"/>
      <c r="N28" s="81">
        <v>7.9887972402957805</v>
      </c>
      <c r="O28" s="81">
        <v>9.6384308102017826</v>
      </c>
      <c r="P28" s="81">
        <v>6.3379800464671314</v>
      </c>
      <c r="Q28" s="81"/>
      <c r="R28" s="81">
        <v>13.250151310582428</v>
      </c>
      <c r="S28" s="81">
        <v>15.430790960451976</v>
      </c>
      <c r="T28" s="81">
        <v>11.20925341745531</v>
      </c>
      <c r="U28" s="81"/>
      <c r="V28" s="81">
        <v>6.0294716575956162</v>
      </c>
      <c r="W28" s="81">
        <v>6.8056213484920258</v>
      </c>
      <c r="X28" s="81">
        <v>5.3440702781844802</v>
      </c>
      <c r="Y28" s="81"/>
      <c r="Z28" s="81">
        <v>2.7644957405880737</v>
      </c>
      <c r="AA28" s="81">
        <v>3.2564287430906029</v>
      </c>
      <c r="AB28" s="81">
        <v>2.3498430061784665</v>
      </c>
      <c r="AC28" s="121"/>
    </row>
    <row r="29" spans="1:29" x14ac:dyDescent="0.25">
      <c r="A29" s="99" t="s">
        <v>187</v>
      </c>
      <c r="B29" s="81">
        <v>1.0453805946900203</v>
      </c>
      <c r="C29" s="81">
        <v>1.1028917283120376</v>
      </c>
      <c r="D29" s="81">
        <v>0.98437834367643906</v>
      </c>
      <c r="E29" s="81"/>
      <c r="F29" s="81">
        <v>0.939821130817038</v>
      </c>
      <c r="G29" s="81">
        <v>1.0218978102189782</v>
      </c>
      <c r="H29" s="81">
        <v>0.85119798234552335</v>
      </c>
      <c r="I29" s="81"/>
      <c r="J29" s="81">
        <v>1.0917386345119766</v>
      </c>
      <c r="K29" s="81">
        <v>0.67221510883482716</v>
      </c>
      <c r="L29" s="81">
        <v>1.5267175572519083</v>
      </c>
      <c r="M29" s="81"/>
      <c r="N29" s="81">
        <v>1.0374452909709839</v>
      </c>
      <c r="O29" s="81">
        <v>1.1830635118306352</v>
      </c>
      <c r="P29" s="81">
        <v>0.879269529928982</v>
      </c>
      <c r="Q29" s="81"/>
      <c r="R29" s="81">
        <v>1.817833907386146</v>
      </c>
      <c r="S29" s="81">
        <v>2.1425932766900626</v>
      </c>
      <c r="T29" s="81">
        <v>1.4688368400158793</v>
      </c>
      <c r="U29" s="81"/>
      <c r="V29" s="81">
        <v>0.30796304443466782</v>
      </c>
      <c r="W29" s="81">
        <v>0.52516411378555794</v>
      </c>
      <c r="X29" s="81">
        <v>8.845643520566121E-2</v>
      </c>
      <c r="Y29" s="81"/>
      <c r="Z29" s="79" t="s">
        <v>191</v>
      </c>
      <c r="AA29" s="79" t="s">
        <v>191</v>
      </c>
      <c r="AB29" s="79" t="s">
        <v>191</v>
      </c>
      <c r="AC29" s="121"/>
    </row>
    <row r="30" spans="1:29" x14ac:dyDescent="0.25">
      <c r="A30" s="99" t="s">
        <v>188</v>
      </c>
      <c r="B30" s="81">
        <v>4.7175455089308604</v>
      </c>
      <c r="C30" s="81">
        <v>5.0957535387177355</v>
      </c>
      <c r="D30" s="81">
        <v>4.3188202247191017</v>
      </c>
      <c r="E30" s="81"/>
      <c r="F30" s="81">
        <v>3.9489921842863018</v>
      </c>
      <c r="G30" s="81">
        <v>5.4936305732484074</v>
      </c>
      <c r="H30" s="81">
        <v>2.2978723404255321</v>
      </c>
      <c r="I30" s="81"/>
      <c r="J30" s="81">
        <v>3.3547794117647056</v>
      </c>
      <c r="K30" s="81">
        <v>4.4036697247706424</v>
      </c>
      <c r="L30" s="81">
        <v>2.3020257826887662</v>
      </c>
      <c r="M30" s="81"/>
      <c r="N30" s="81">
        <v>3.1700288184438041</v>
      </c>
      <c r="O30" s="81">
        <v>3.6062378167641325</v>
      </c>
      <c r="P30" s="81">
        <v>2.7462121212121211</v>
      </c>
      <c r="Q30" s="81"/>
      <c r="R30" s="81">
        <v>9.8844672657252879</v>
      </c>
      <c r="S30" s="81">
        <v>8.6743044189852689</v>
      </c>
      <c r="T30" s="81">
        <v>11.210762331838566</v>
      </c>
      <c r="U30" s="81"/>
      <c r="V30" s="81">
        <v>3.819784524975514</v>
      </c>
      <c r="W30" s="81">
        <v>3.8936372269705601</v>
      </c>
      <c r="X30" s="81">
        <v>3.741152679474216</v>
      </c>
      <c r="Y30" s="81"/>
      <c r="Z30" s="81">
        <v>1.2638230647709321</v>
      </c>
      <c r="AA30" s="81">
        <v>1.3966480446927374</v>
      </c>
      <c r="AB30" s="81">
        <v>1.0909090909090911</v>
      </c>
      <c r="AC30" s="121"/>
    </row>
    <row r="31" spans="1:29" x14ac:dyDescent="0.25">
      <c r="A31" s="23" t="s">
        <v>189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121"/>
    </row>
    <row r="32" spans="1:29" s="2" customFormat="1" x14ac:dyDescent="0.25">
      <c r="A32" s="98" t="s">
        <v>130</v>
      </c>
      <c r="B32" s="80">
        <v>10.001026721374439</v>
      </c>
      <c r="C32" s="80">
        <v>11.354228267297458</v>
      </c>
      <c r="D32" s="80">
        <v>8.6739074763117063</v>
      </c>
      <c r="E32" s="80"/>
      <c r="F32" s="80">
        <v>13.876844534582839</v>
      </c>
      <c r="G32" s="80">
        <v>15.327147438084193</v>
      </c>
      <c r="H32" s="80">
        <v>12.352055089304928</v>
      </c>
      <c r="I32" s="80"/>
      <c r="J32" s="80">
        <v>11.186696900982614</v>
      </c>
      <c r="K32" s="80">
        <v>12.503051509480024</v>
      </c>
      <c r="L32" s="80">
        <v>9.8592705042465028</v>
      </c>
      <c r="M32" s="80"/>
      <c r="N32" s="80">
        <v>7.500683218062183</v>
      </c>
      <c r="O32" s="80">
        <v>8.8121963477969505</v>
      </c>
      <c r="P32" s="80">
        <v>6.1790402228506309</v>
      </c>
      <c r="Q32" s="80"/>
      <c r="R32" s="80">
        <v>12.520672281835314</v>
      </c>
      <c r="S32" s="80">
        <v>14.245216158752658</v>
      </c>
      <c r="T32" s="80">
        <v>10.87430461584724</v>
      </c>
      <c r="U32" s="80"/>
      <c r="V32" s="80">
        <v>5.5512913129853709</v>
      </c>
      <c r="W32" s="80">
        <v>6.2482154753973544</v>
      </c>
      <c r="X32" s="80">
        <v>4.9222575380121985</v>
      </c>
      <c r="Y32" s="80"/>
      <c r="Z32" s="80">
        <v>2.6931090361910641</v>
      </c>
      <c r="AA32" s="80">
        <v>3.0363364858138375</v>
      </c>
      <c r="AB32" s="80">
        <v>2.3946912867859207</v>
      </c>
      <c r="AC32" s="125"/>
    </row>
    <row r="33" spans="1:29" x14ac:dyDescent="0.25">
      <c r="A33" s="99" t="s">
        <v>186</v>
      </c>
      <c r="B33" s="81">
        <v>11.365462923274753</v>
      </c>
      <c r="C33" s="81">
        <v>13.002615233736513</v>
      </c>
      <c r="D33" s="81">
        <v>9.781806682829135</v>
      </c>
      <c r="E33" s="81"/>
      <c r="F33" s="81">
        <v>16.016629962747235</v>
      </c>
      <c r="G33" s="81">
        <v>17.677845323885823</v>
      </c>
      <c r="H33" s="81">
        <v>14.279097187131548</v>
      </c>
      <c r="I33" s="81"/>
      <c r="J33" s="81">
        <v>13.031486453502565</v>
      </c>
      <c r="K33" s="81">
        <v>14.64270056992547</v>
      </c>
      <c r="L33" s="81">
        <v>11.413335942468567</v>
      </c>
      <c r="M33" s="81"/>
      <c r="N33" s="81">
        <v>8.6732892945388542</v>
      </c>
      <c r="O33" s="81">
        <v>10.241146201190595</v>
      </c>
      <c r="P33" s="81">
        <v>7.1068548387096779</v>
      </c>
      <c r="Q33" s="81"/>
      <c r="R33" s="81">
        <v>13.834902601033255</v>
      </c>
      <c r="S33" s="81">
        <v>15.990740740740742</v>
      </c>
      <c r="T33" s="81">
        <v>11.820187773114696</v>
      </c>
      <c r="U33" s="81"/>
      <c r="V33" s="81">
        <v>6.2450530315022954</v>
      </c>
      <c r="W33" s="81">
        <v>7.089804186360567</v>
      </c>
      <c r="X33" s="81">
        <v>5.4992548435171384</v>
      </c>
      <c r="Y33" s="81"/>
      <c r="Z33" s="81">
        <v>2.8102851491676279</v>
      </c>
      <c r="AA33" s="81">
        <v>3.2002876663070841</v>
      </c>
      <c r="AB33" s="81">
        <v>2.480219111381619</v>
      </c>
      <c r="AC33" s="121"/>
    </row>
    <row r="34" spans="1:29" x14ac:dyDescent="0.25">
      <c r="A34" s="99" t="s">
        <v>187</v>
      </c>
      <c r="B34" s="81">
        <v>1.0731028420744213</v>
      </c>
      <c r="C34" s="81">
        <v>1.129421792868305</v>
      </c>
      <c r="D34" s="81">
        <v>1.0131559050355361</v>
      </c>
      <c r="E34" s="81"/>
      <c r="F34" s="81">
        <v>0.95500161864681132</v>
      </c>
      <c r="G34" s="81">
        <v>1.0251630941286114</v>
      </c>
      <c r="H34" s="81">
        <v>0.87867522811760734</v>
      </c>
      <c r="I34" s="81"/>
      <c r="J34" s="81">
        <v>1.1024978466838931</v>
      </c>
      <c r="K34" s="81">
        <v>0.6421088205474822</v>
      </c>
      <c r="L34" s="81">
        <v>1.5811665495432183</v>
      </c>
      <c r="M34" s="81"/>
      <c r="N34" s="81">
        <v>1.0643776824034334</v>
      </c>
      <c r="O34" s="81">
        <v>1.2219286657859973</v>
      </c>
      <c r="P34" s="81">
        <v>0.89381480157311399</v>
      </c>
      <c r="Q34" s="81"/>
      <c r="R34" s="81">
        <v>1.8982229402261712</v>
      </c>
      <c r="S34" s="81">
        <v>2.2515527950310559</v>
      </c>
      <c r="T34" s="81">
        <v>1.5151515151515151</v>
      </c>
      <c r="U34" s="81"/>
      <c r="V34" s="81">
        <v>0.3216911764705882</v>
      </c>
      <c r="W34" s="81">
        <v>0.54819552306989494</v>
      </c>
      <c r="X34" s="81">
        <v>9.2464170134073043E-2</v>
      </c>
      <c r="Y34" s="81"/>
      <c r="Z34" s="79" t="s">
        <v>191</v>
      </c>
      <c r="AA34" s="79" t="s">
        <v>191</v>
      </c>
      <c r="AB34" s="79" t="s">
        <v>191</v>
      </c>
    </row>
    <row r="35" spans="1:29" x14ac:dyDescent="0.25">
      <c r="A35" s="99" t="s">
        <v>188</v>
      </c>
      <c r="B35" s="81">
        <v>4.7175455089308604</v>
      </c>
      <c r="C35" s="81">
        <v>5.0957535387177355</v>
      </c>
      <c r="D35" s="81">
        <v>4.3188202247191017</v>
      </c>
      <c r="E35" s="81"/>
      <c r="F35" s="81">
        <v>3.9489921842863018</v>
      </c>
      <c r="G35" s="81">
        <v>5.4936305732484074</v>
      </c>
      <c r="H35" s="81">
        <v>2.2978723404255321</v>
      </c>
      <c r="I35" s="81"/>
      <c r="J35" s="81">
        <v>3.3547794117647056</v>
      </c>
      <c r="K35" s="81">
        <v>4.4036697247706424</v>
      </c>
      <c r="L35" s="81">
        <v>2.3020257826887662</v>
      </c>
      <c r="M35" s="81"/>
      <c r="N35" s="81">
        <v>3.1700288184438041</v>
      </c>
      <c r="O35" s="81">
        <v>3.6062378167641325</v>
      </c>
      <c r="P35" s="81">
        <v>2.7462121212121211</v>
      </c>
      <c r="Q35" s="81"/>
      <c r="R35" s="81">
        <v>9.8844672657252879</v>
      </c>
      <c r="S35" s="81">
        <v>8.6743044189852689</v>
      </c>
      <c r="T35" s="81">
        <v>11.210762331838566</v>
      </c>
      <c r="U35" s="81"/>
      <c r="V35" s="81">
        <v>3.819784524975514</v>
      </c>
      <c r="W35" s="81">
        <v>3.8936372269705601</v>
      </c>
      <c r="X35" s="81">
        <v>3.741152679474216</v>
      </c>
      <c r="Y35" s="81"/>
      <c r="Z35" s="81">
        <v>1.2638230647709321</v>
      </c>
      <c r="AA35" s="81">
        <v>1.3966480446927374</v>
      </c>
      <c r="AB35" s="81">
        <v>1.0909090909090911</v>
      </c>
      <c r="AC35" s="121"/>
    </row>
    <row r="36" spans="1:29" x14ac:dyDescent="0.25">
      <c r="A36" s="23" t="s">
        <v>190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121"/>
    </row>
    <row r="37" spans="1:29" s="2" customFormat="1" x14ac:dyDescent="0.25">
      <c r="A37" s="101" t="s">
        <v>130</v>
      </c>
      <c r="B37" s="80">
        <v>8.8667610566712618</v>
      </c>
      <c r="C37" s="80">
        <v>10.545043772945496</v>
      </c>
      <c r="D37" s="80">
        <v>7.2233181541638238</v>
      </c>
      <c r="E37" s="80"/>
      <c r="F37" s="80">
        <v>11.436938541295659</v>
      </c>
      <c r="G37" s="80">
        <v>13.122277535780958</v>
      </c>
      <c r="H37" s="80">
        <v>9.6914525094658828</v>
      </c>
      <c r="I37" s="80"/>
      <c r="J37" s="80">
        <v>9.6983917485457294</v>
      </c>
      <c r="K37" s="80">
        <v>11.524907134012762</v>
      </c>
      <c r="L37" s="80">
        <v>7.7726451094597309</v>
      </c>
      <c r="M37" s="80"/>
      <c r="N37" s="80">
        <v>6.445241436665107</v>
      </c>
      <c r="O37" s="80">
        <v>8.2271267226194187</v>
      </c>
      <c r="P37" s="80">
        <v>4.6516478931998329</v>
      </c>
      <c r="Q37" s="80"/>
      <c r="R37" s="80">
        <v>11.766176617661767</v>
      </c>
      <c r="S37" s="80">
        <v>13.972942269957658</v>
      </c>
      <c r="T37" s="80">
        <v>9.694619486185168</v>
      </c>
      <c r="U37" s="80"/>
      <c r="V37" s="80">
        <v>5.4567749846719806</v>
      </c>
      <c r="W37" s="80">
        <v>6.0606060606060606</v>
      </c>
      <c r="X37" s="80">
        <v>4.9225791541483712</v>
      </c>
      <c r="Y37" s="80"/>
      <c r="Z37" s="80">
        <v>2.6631596251849419</v>
      </c>
      <c r="AA37" s="80">
        <v>3.3574007220216604</v>
      </c>
      <c r="AB37" s="80">
        <v>2.0827044974343494</v>
      </c>
      <c r="AC37" s="125"/>
    </row>
    <row r="38" spans="1:29" x14ac:dyDescent="0.25">
      <c r="A38" s="99" t="s">
        <v>186</v>
      </c>
      <c r="B38" s="81">
        <v>8.9911223303173831</v>
      </c>
      <c r="C38" s="81">
        <v>10.695105402977658</v>
      </c>
      <c r="D38" s="81">
        <v>7.3230055380931001</v>
      </c>
      <c r="E38" s="81"/>
      <c r="F38" s="81">
        <v>11.617706237424548</v>
      </c>
      <c r="G38" s="81">
        <v>13.320158102766799</v>
      </c>
      <c r="H38" s="81">
        <v>9.8524590163934427</v>
      </c>
      <c r="I38" s="81"/>
      <c r="J38" s="81">
        <v>9.8434782608695652</v>
      </c>
      <c r="K38" s="81">
        <v>11.689568414940972</v>
      </c>
      <c r="L38" s="81">
        <v>7.8950056174037382</v>
      </c>
      <c r="M38" s="81"/>
      <c r="N38" s="81">
        <v>6.5519978830378411</v>
      </c>
      <c r="O38" s="81">
        <v>8.3764656174078382</v>
      </c>
      <c r="P38" s="81">
        <v>4.7199830292745011</v>
      </c>
      <c r="Q38" s="81"/>
      <c r="R38" s="81">
        <v>11.924558912999391</v>
      </c>
      <c r="S38" s="81">
        <v>14.16457286432161</v>
      </c>
      <c r="T38" s="81">
        <v>9.8210774675580019</v>
      </c>
      <c r="U38" s="81"/>
      <c r="V38" s="81">
        <v>5.5224621494167287</v>
      </c>
      <c r="W38" s="81">
        <v>6.1375661375661377</v>
      </c>
      <c r="X38" s="81">
        <v>4.9789621318373074</v>
      </c>
      <c r="Y38" s="81"/>
      <c r="Z38" s="81">
        <v>2.6728262662926912</v>
      </c>
      <c r="AA38" s="81">
        <v>3.3695652173913042</v>
      </c>
      <c r="AB38" s="81">
        <v>2.0902756740381703</v>
      </c>
      <c r="AC38" s="121"/>
    </row>
    <row r="39" spans="1:29" x14ac:dyDescent="0.25">
      <c r="A39" s="99" t="s">
        <v>187</v>
      </c>
      <c r="B39" s="81">
        <v>0.56782334384858046</v>
      </c>
      <c r="C39" s="81">
        <v>0.63131313131313127</v>
      </c>
      <c r="D39" s="81">
        <v>0.50441361916771754</v>
      </c>
      <c r="E39" s="81"/>
      <c r="F39" s="81">
        <v>0.71599045346062051</v>
      </c>
      <c r="G39" s="81">
        <v>0.97087378640776689</v>
      </c>
      <c r="H39" s="81">
        <v>0.46948356807511737</v>
      </c>
      <c r="I39" s="81"/>
      <c r="J39" s="81">
        <v>0.90361445783132521</v>
      </c>
      <c r="K39" s="81">
        <v>1.2121212121212122</v>
      </c>
      <c r="L39" s="81">
        <v>0.5988023952095809</v>
      </c>
      <c r="M39" s="81"/>
      <c r="N39" s="81">
        <v>0.58139534883720934</v>
      </c>
      <c r="O39" s="81">
        <v>0.54347826086956519</v>
      </c>
      <c r="P39" s="81">
        <v>0.625</v>
      </c>
      <c r="Q39" s="81"/>
      <c r="R39" s="81">
        <v>0.36496350364963503</v>
      </c>
      <c r="S39" s="81" t="s">
        <v>191</v>
      </c>
      <c r="T39" s="81">
        <v>0.69930069930069927</v>
      </c>
      <c r="U39" s="81"/>
      <c r="V39" s="79" t="s">
        <v>191</v>
      </c>
      <c r="W39" s="79" t="s">
        <v>191</v>
      </c>
      <c r="X39" s="79" t="s">
        <v>191</v>
      </c>
      <c r="Y39" s="81"/>
      <c r="Z39" s="79" t="s">
        <v>191</v>
      </c>
      <c r="AA39" s="79" t="s">
        <v>191</v>
      </c>
      <c r="AB39" s="79" t="s">
        <v>191</v>
      </c>
      <c r="AC39" s="121"/>
    </row>
    <row r="40" spans="1:29" ht="15.75" thickBot="1" x14ac:dyDescent="0.3">
      <c r="A40" s="102" t="s">
        <v>188</v>
      </c>
      <c r="B40" s="141" t="s">
        <v>191</v>
      </c>
      <c r="C40" s="141" t="s">
        <v>191</v>
      </c>
      <c r="D40" s="141" t="s">
        <v>191</v>
      </c>
      <c r="E40" s="141"/>
      <c r="F40" s="141" t="s">
        <v>191</v>
      </c>
      <c r="G40" s="141" t="s">
        <v>191</v>
      </c>
      <c r="H40" s="141" t="s">
        <v>191</v>
      </c>
      <c r="I40" s="141"/>
      <c r="J40" s="141" t="s">
        <v>191</v>
      </c>
      <c r="K40" s="141" t="s">
        <v>191</v>
      </c>
      <c r="L40" s="141" t="s">
        <v>191</v>
      </c>
      <c r="M40" s="141"/>
      <c r="N40" s="141" t="s">
        <v>191</v>
      </c>
      <c r="O40" s="141" t="s">
        <v>191</v>
      </c>
      <c r="P40" s="141" t="s">
        <v>191</v>
      </c>
      <c r="Q40" s="141"/>
      <c r="R40" s="141" t="s">
        <v>191</v>
      </c>
      <c r="S40" s="141" t="s">
        <v>191</v>
      </c>
      <c r="T40" s="141" t="s">
        <v>191</v>
      </c>
      <c r="U40" s="141"/>
      <c r="V40" s="141" t="s">
        <v>191</v>
      </c>
      <c r="W40" s="141" t="s">
        <v>191</v>
      </c>
      <c r="X40" s="141" t="s">
        <v>191</v>
      </c>
      <c r="Y40" s="141"/>
      <c r="Z40" s="141" t="s">
        <v>191</v>
      </c>
      <c r="AA40" s="141" t="s">
        <v>191</v>
      </c>
      <c r="AB40" s="141" t="s">
        <v>191</v>
      </c>
      <c r="AC40" s="121"/>
    </row>
    <row r="41" spans="1:29" x14ac:dyDescent="0.25">
      <c r="A41" s="218" t="s">
        <v>122</v>
      </c>
      <c r="B41" s="218"/>
      <c r="C41" s="218"/>
      <c r="D41" s="218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AC41" s="120"/>
    </row>
    <row r="42" spans="1:29" x14ac:dyDescent="0.25">
      <c r="AC42" s="121"/>
    </row>
    <row r="43" spans="1:29" x14ac:dyDescent="0.25">
      <c r="AC43" s="121"/>
    </row>
    <row r="44" spans="1:29" x14ac:dyDescent="0.25">
      <c r="AC44" s="121"/>
    </row>
  </sheetData>
  <mergeCells count="13">
    <mergeCell ref="V5:X5"/>
    <mergeCell ref="Z5:AB5"/>
    <mergeCell ref="A41:O41"/>
    <mergeCell ref="A1:AB1"/>
    <mergeCell ref="A2:AB2"/>
    <mergeCell ref="A3:AB3"/>
    <mergeCell ref="A4:AB4"/>
    <mergeCell ref="A5:A6"/>
    <mergeCell ref="B5:D5"/>
    <mergeCell ref="F5:H5"/>
    <mergeCell ref="J5:L5"/>
    <mergeCell ref="N5:P5"/>
    <mergeCell ref="R5:T5"/>
  </mergeCells>
  <hyperlinks>
    <hyperlink ref="AC2" location="Contenido!A1" display="Contenido" xr:uid="{DCB4ECF7-8088-4217-8FF6-83087ED131D3}"/>
  </hyperlinks>
  <pageMargins left="0.7" right="0.7" top="0.75" bottom="0.75" header="0.3" footer="0.3"/>
  <pageSetup scale="60" orientation="landscape" r:id="rId1"/>
  <ignoredErrors>
    <ignoredError sqref="B12:D12 B17:D17 C22" formula="1"/>
  </ignoredError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80921-354C-423D-B6E4-6F87F98AE63D}">
  <sheetPr>
    <tabColor rgb="FFF2DAB1"/>
    <pageSetUpPr fitToPage="1"/>
  </sheetPr>
  <dimension ref="A1:AC44"/>
  <sheetViews>
    <sheetView showGridLines="0" topLeftCell="C1" workbookViewId="0">
      <selection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7109375" bestFit="1" customWidth="1"/>
    <col min="5" max="5" width="1.28515625" customWidth="1"/>
    <col min="6" max="8" width="8.28515625" customWidth="1"/>
    <col min="9" max="9" width="1.7109375" customWidth="1"/>
    <col min="10" max="12" width="8.28515625" customWidth="1"/>
    <col min="13" max="13" width="2.140625" customWidth="1"/>
    <col min="14" max="16" width="8.28515625" customWidth="1"/>
    <col min="17" max="17" width="1" customWidth="1"/>
    <col min="18" max="20" width="8.28515625" customWidth="1"/>
    <col min="21" max="21" width="1.5703125" customWidth="1"/>
    <col min="22" max="24" width="8.28515625" customWidth="1"/>
    <col min="25" max="25" width="2.140625" customWidth="1"/>
    <col min="26" max="28" width="8.28515625" customWidth="1"/>
    <col min="29" max="29" width="14" style="119" customWidth="1"/>
  </cols>
  <sheetData>
    <row r="1" spans="1:29" x14ac:dyDescent="0.25">
      <c r="A1" s="223" t="s">
        <v>254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</row>
    <row r="2" spans="1:29" x14ac:dyDescent="0.25">
      <c r="A2" s="224" t="s">
        <v>250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114" t="s">
        <v>0</v>
      </c>
    </row>
    <row r="3" spans="1:29" x14ac:dyDescent="0.25">
      <c r="A3" s="223" t="s">
        <v>195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</row>
    <row r="4" spans="1:29" x14ac:dyDescent="0.25">
      <c r="A4" s="224" t="s">
        <v>112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</row>
    <row r="5" spans="1:29" x14ac:dyDescent="0.25">
      <c r="A5" s="224" t="s">
        <v>182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</row>
    <row r="6" spans="1:29" x14ac:dyDescent="0.25">
      <c r="A6" s="228" t="s">
        <v>196</v>
      </c>
      <c r="B6" s="226" t="s">
        <v>130</v>
      </c>
      <c r="C6" s="226"/>
      <c r="D6" s="226"/>
      <c r="E6" s="82"/>
      <c r="F6" s="226" t="s">
        <v>158</v>
      </c>
      <c r="G6" s="226"/>
      <c r="H6" s="226"/>
      <c r="I6" s="82"/>
      <c r="J6" s="226" t="s">
        <v>159</v>
      </c>
      <c r="K6" s="226"/>
      <c r="L6" s="226"/>
      <c r="M6" s="82"/>
      <c r="N6" s="226" t="s">
        <v>160</v>
      </c>
      <c r="O6" s="226"/>
      <c r="P6" s="226"/>
      <c r="Q6" s="82"/>
      <c r="R6" s="226" t="s">
        <v>162</v>
      </c>
      <c r="S6" s="226"/>
      <c r="T6" s="226"/>
      <c r="U6" s="82"/>
      <c r="V6" s="226" t="s">
        <v>163</v>
      </c>
      <c r="W6" s="226"/>
      <c r="X6" s="226"/>
      <c r="Y6" s="82"/>
      <c r="Z6" s="226" t="s">
        <v>164</v>
      </c>
      <c r="AA6" s="226"/>
      <c r="AB6" s="226"/>
    </row>
    <row r="7" spans="1:29" x14ac:dyDescent="0.25">
      <c r="A7" s="228"/>
      <c r="B7" s="83" t="s">
        <v>130</v>
      </c>
      <c r="C7" s="83" t="s">
        <v>184</v>
      </c>
      <c r="D7" s="83" t="s">
        <v>185</v>
      </c>
      <c r="E7" s="82"/>
      <c r="F7" s="83" t="s">
        <v>130</v>
      </c>
      <c r="G7" s="83" t="s">
        <v>184</v>
      </c>
      <c r="H7" s="83" t="s">
        <v>185</v>
      </c>
      <c r="I7" s="82"/>
      <c r="J7" s="83" t="s">
        <v>130</v>
      </c>
      <c r="K7" s="83" t="s">
        <v>184</v>
      </c>
      <c r="L7" s="83" t="s">
        <v>185</v>
      </c>
      <c r="M7" s="82"/>
      <c r="N7" s="83" t="s">
        <v>130</v>
      </c>
      <c r="O7" s="83" t="s">
        <v>184</v>
      </c>
      <c r="P7" s="83" t="s">
        <v>185</v>
      </c>
      <c r="Q7" s="82"/>
      <c r="R7" s="83" t="s">
        <v>130</v>
      </c>
      <c r="S7" s="83" t="s">
        <v>184</v>
      </c>
      <c r="T7" s="83" t="s">
        <v>185</v>
      </c>
      <c r="U7" s="82"/>
      <c r="V7" s="83" t="s">
        <v>130</v>
      </c>
      <c r="W7" s="83" t="s">
        <v>184</v>
      </c>
      <c r="X7" s="83" t="s">
        <v>185</v>
      </c>
      <c r="Y7" s="82"/>
      <c r="Z7" s="83" t="s">
        <v>130</v>
      </c>
      <c r="AA7" s="83" t="s">
        <v>184</v>
      </c>
      <c r="AB7" s="83" t="s">
        <v>185</v>
      </c>
      <c r="AC7" s="120"/>
    </row>
    <row r="8" spans="1:29" s="2" customFormat="1" x14ac:dyDescent="0.25">
      <c r="A8" s="25" t="s">
        <v>130</v>
      </c>
      <c r="B8" s="78">
        <f>SUM(B9:B35)</f>
        <v>334510</v>
      </c>
      <c r="C8" s="78">
        <f t="shared" ref="C8:AB8" si="0">SUM(C9:C35)</f>
        <v>162937</v>
      </c>
      <c r="D8" s="78">
        <f t="shared" si="0"/>
        <v>171573</v>
      </c>
      <c r="E8" s="78"/>
      <c r="F8" s="78">
        <f t="shared" si="0"/>
        <v>71638</v>
      </c>
      <c r="G8" s="78">
        <f t="shared" si="0"/>
        <v>35990</v>
      </c>
      <c r="H8" s="78">
        <f t="shared" si="0"/>
        <v>35648</v>
      </c>
      <c r="I8" s="78"/>
      <c r="J8" s="78">
        <f t="shared" si="0"/>
        <v>61948</v>
      </c>
      <c r="K8" s="78">
        <f t="shared" si="0"/>
        <v>30794</v>
      </c>
      <c r="L8" s="78">
        <f t="shared" si="0"/>
        <v>31154</v>
      </c>
      <c r="M8" s="78"/>
      <c r="N8" s="78">
        <f t="shared" si="0"/>
        <v>62000</v>
      </c>
      <c r="O8" s="78">
        <f t="shared" si="0"/>
        <v>30629</v>
      </c>
      <c r="P8" s="78">
        <f t="shared" si="0"/>
        <v>31371</v>
      </c>
      <c r="Q8" s="78"/>
      <c r="R8" s="78">
        <f t="shared" si="0"/>
        <v>63136</v>
      </c>
      <c r="S8" s="78">
        <f t="shared" si="0"/>
        <v>30110</v>
      </c>
      <c r="T8" s="78">
        <f t="shared" si="0"/>
        <v>33026</v>
      </c>
      <c r="U8" s="78"/>
      <c r="V8" s="78">
        <f t="shared" si="0"/>
        <v>57257</v>
      </c>
      <c r="W8" s="78">
        <f t="shared" si="0"/>
        <v>26893</v>
      </c>
      <c r="X8" s="78">
        <f t="shared" si="0"/>
        <v>30364</v>
      </c>
      <c r="Y8" s="78"/>
      <c r="Z8" s="78">
        <f t="shared" si="0"/>
        <v>18531</v>
      </c>
      <c r="AA8" s="78">
        <f t="shared" si="0"/>
        <v>8521</v>
      </c>
      <c r="AB8" s="78">
        <f t="shared" si="0"/>
        <v>10010</v>
      </c>
      <c r="AC8" s="119"/>
    </row>
    <row r="9" spans="1:29" x14ac:dyDescent="0.25">
      <c r="A9" s="26" t="s">
        <v>197</v>
      </c>
      <c r="B9" s="79">
        <f>+F9+J9+N9+R9+V9+Z9</f>
        <v>19093</v>
      </c>
      <c r="C9" s="79">
        <f t="shared" ref="C9:D24" si="1">+G9+K9+O9+S9+W9+AA9</f>
        <v>9507</v>
      </c>
      <c r="D9" s="79">
        <f t="shared" si="1"/>
        <v>9586</v>
      </c>
      <c r="E9" s="79"/>
      <c r="F9" s="79">
        <v>4199</v>
      </c>
      <c r="G9" s="79">
        <v>2137</v>
      </c>
      <c r="H9" s="79">
        <v>2062</v>
      </c>
      <c r="I9" s="79"/>
      <c r="J9" s="79">
        <v>3639</v>
      </c>
      <c r="K9" s="79">
        <v>1828</v>
      </c>
      <c r="L9" s="79">
        <v>1811</v>
      </c>
      <c r="M9" s="79"/>
      <c r="N9" s="79">
        <v>3552</v>
      </c>
      <c r="O9" s="79">
        <v>1842</v>
      </c>
      <c r="P9" s="79">
        <v>1710</v>
      </c>
      <c r="Q9" s="79"/>
      <c r="R9" s="79">
        <v>3578</v>
      </c>
      <c r="S9" s="79">
        <v>1698</v>
      </c>
      <c r="T9" s="79">
        <v>1880</v>
      </c>
      <c r="U9" s="79"/>
      <c r="V9" s="79">
        <v>3094</v>
      </c>
      <c r="W9" s="79">
        <v>1495</v>
      </c>
      <c r="X9" s="79">
        <v>1599</v>
      </c>
      <c r="Y9" s="79"/>
      <c r="Z9" s="79">
        <v>1031</v>
      </c>
      <c r="AA9" s="79">
        <v>507</v>
      </c>
      <c r="AB9" s="79">
        <v>524</v>
      </c>
      <c r="AC9" s="120"/>
    </row>
    <row r="10" spans="1:29" x14ac:dyDescent="0.25">
      <c r="A10" s="26" t="s">
        <v>198</v>
      </c>
      <c r="B10" s="79">
        <f t="shared" ref="B10:D35" si="2">+F10+J10+N10+R10+V10+Z10</f>
        <v>21005</v>
      </c>
      <c r="C10" s="79">
        <f t="shared" si="1"/>
        <v>10302</v>
      </c>
      <c r="D10" s="79">
        <f t="shared" si="1"/>
        <v>10703</v>
      </c>
      <c r="E10" s="79"/>
      <c r="F10" s="79">
        <v>4413</v>
      </c>
      <c r="G10" s="79">
        <v>2225</v>
      </c>
      <c r="H10" s="79">
        <v>2188</v>
      </c>
      <c r="I10" s="79"/>
      <c r="J10" s="79">
        <v>3897</v>
      </c>
      <c r="K10" s="79">
        <v>1930</v>
      </c>
      <c r="L10" s="79">
        <v>1967</v>
      </c>
      <c r="M10" s="79"/>
      <c r="N10" s="79">
        <v>4049</v>
      </c>
      <c r="O10" s="79">
        <v>1997</v>
      </c>
      <c r="P10" s="79">
        <v>2052</v>
      </c>
      <c r="Q10" s="79"/>
      <c r="R10" s="79">
        <v>4019</v>
      </c>
      <c r="S10" s="79">
        <v>1949</v>
      </c>
      <c r="T10" s="79">
        <v>2070</v>
      </c>
      <c r="U10" s="79"/>
      <c r="V10" s="79">
        <v>3846</v>
      </c>
      <c r="W10" s="79">
        <v>1855</v>
      </c>
      <c r="X10" s="79">
        <v>1991</v>
      </c>
      <c r="Y10" s="79"/>
      <c r="Z10" s="79">
        <v>781</v>
      </c>
      <c r="AA10" s="79">
        <v>346</v>
      </c>
      <c r="AB10" s="79">
        <v>435</v>
      </c>
    </row>
    <row r="11" spans="1:29" x14ac:dyDescent="0.25">
      <c r="A11" s="26" t="s">
        <v>199</v>
      </c>
      <c r="B11" s="79">
        <f t="shared" si="2"/>
        <v>16019</v>
      </c>
      <c r="C11" s="79">
        <f t="shared" si="1"/>
        <v>7800</v>
      </c>
      <c r="D11" s="79">
        <f t="shared" si="1"/>
        <v>8219</v>
      </c>
      <c r="E11" s="79"/>
      <c r="F11" s="79">
        <v>3599</v>
      </c>
      <c r="G11" s="79">
        <v>1838</v>
      </c>
      <c r="H11" s="79">
        <v>1761</v>
      </c>
      <c r="I11" s="79"/>
      <c r="J11" s="79">
        <v>3216</v>
      </c>
      <c r="K11" s="79">
        <v>1549</v>
      </c>
      <c r="L11" s="79">
        <v>1667</v>
      </c>
      <c r="M11" s="79"/>
      <c r="N11" s="79">
        <v>3054</v>
      </c>
      <c r="O11" s="79">
        <v>1493</v>
      </c>
      <c r="P11" s="79">
        <v>1561</v>
      </c>
      <c r="Q11" s="79"/>
      <c r="R11" s="79">
        <v>2818</v>
      </c>
      <c r="S11" s="79">
        <v>1361</v>
      </c>
      <c r="T11" s="79">
        <v>1457</v>
      </c>
      <c r="U11" s="79"/>
      <c r="V11" s="79">
        <v>2604</v>
      </c>
      <c r="W11" s="79">
        <v>1263</v>
      </c>
      <c r="X11" s="79">
        <v>1341</v>
      </c>
      <c r="Y11" s="79"/>
      <c r="Z11" s="79">
        <v>728</v>
      </c>
      <c r="AA11" s="79">
        <v>296</v>
      </c>
      <c r="AB11" s="79">
        <v>432</v>
      </c>
    </row>
    <row r="12" spans="1:29" x14ac:dyDescent="0.25">
      <c r="A12" s="26" t="s">
        <v>200</v>
      </c>
      <c r="B12" s="79">
        <f t="shared" si="2"/>
        <v>21322</v>
      </c>
      <c r="C12" s="79">
        <f t="shared" si="1"/>
        <v>10490</v>
      </c>
      <c r="D12" s="79">
        <f t="shared" si="1"/>
        <v>10832</v>
      </c>
      <c r="E12" s="79"/>
      <c r="F12" s="79">
        <v>4299</v>
      </c>
      <c r="G12" s="79">
        <v>2184</v>
      </c>
      <c r="H12" s="79">
        <v>2115</v>
      </c>
      <c r="I12" s="79"/>
      <c r="J12" s="79">
        <v>3650</v>
      </c>
      <c r="K12" s="79">
        <v>1823</v>
      </c>
      <c r="L12" s="79">
        <v>1827</v>
      </c>
      <c r="M12" s="79"/>
      <c r="N12" s="79">
        <v>3654</v>
      </c>
      <c r="O12" s="79">
        <v>1805</v>
      </c>
      <c r="P12" s="79">
        <v>1849</v>
      </c>
      <c r="Q12" s="79"/>
      <c r="R12" s="79">
        <v>4075</v>
      </c>
      <c r="S12" s="79">
        <v>1999</v>
      </c>
      <c r="T12" s="79">
        <v>2076</v>
      </c>
      <c r="U12" s="79"/>
      <c r="V12" s="79">
        <v>3745</v>
      </c>
      <c r="W12" s="79">
        <v>1775</v>
      </c>
      <c r="X12" s="79">
        <v>1970</v>
      </c>
      <c r="Y12" s="79"/>
      <c r="Z12" s="79">
        <v>1899</v>
      </c>
      <c r="AA12" s="79">
        <v>904</v>
      </c>
      <c r="AB12" s="79">
        <v>995</v>
      </c>
    </row>
    <row r="13" spans="1:29" x14ac:dyDescent="0.25">
      <c r="A13" s="26" t="s">
        <v>201</v>
      </c>
      <c r="B13" s="79">
        <f t="shared" si="2"/>
        <v>5449</v>
      </c>
      <c r="C13" s="79">
        <f t="shared" si="1"/>
        <v>2763</v>
      </c>
      <c r="D13" s="79">
        <f t="shared" si="1"/>
        <v>2686</v>
      </c>
      <c r="E13" s="79"/>
      <c r="F13" s="79">
        <v>1068</v>
      </c>
      <c r="G13" s="79">
        <v>554</v>
      </c>
      <c r="H13" s="79">
        <v>514</v>
      </c>
      <c r="I13" s="79"/>
      <c r="J13" s="79">
        <v>959</v>
      </c>
      <c r="K13" s="79">
        <v>497</v>
      </c>
      <c r="L13" s="79">
        <v>462</v>
      </c>
      <c r="M13" s="79"/>
      <c r="N13" s="79">
        <v>1033</v>
      </c>
      <c r="O13" s="79">
        <v>555</v>
      </c>
      <c r="P13" s="79">
        <v>478</v>
      </c>
      <c r="Q13" s="79"/>
      <c r="R13" s="79">
        <v>1061</v>
      </c>
      <c r="S13" s="79">
        <v>539</v>
      </c>
      <c r="T13" s="79">
        <v>522</v>
      </c>
      <c r="U13" s="79"/>
      <c r="V13" s="79">
        <v>916</v>
      </c>
      <c r="W13" s="79">
        <v>414</v>
      </c>
      <c r="X13" s="79">
        <v>502</v>
      </c>
      <c r="Y13" s="79"/>
      <c r="Z13" s="79">
        <v>412</v>
      </c>
      <c r="AA13" s="79">
        <v>204</v>
      </c>
      <c r="AB13" s="79">
        <v>208</v>
      </c>
      <c r="AC13" s="121"/>
    </row>
    <row r="14" spans="1:29" x14ac:dyDescent="0.25">
      <c r="A14" s="26" t="s">
        <v>202</v>
      </c>
      <c r="B14" s="79">
        <f t="shared" si="2"/>
        <v>12185</v>
      </c>
      <c r="C14" s="79">
        <f t="shared" si="1"/>
        <v>5765</v>
      </c>
      <c r="D14" s="79">
        <f t="shared" si="1"/>
        <v>6420</v>
      </c>
      <c r="E14" s="79"/>
      <c r="F14" s="79">
        <v>2449</v>
      </c>
      <c r="G14" s="79">
        <v>1196</v>
      </c>
      <c r="H14" s="79">
        <v>1253</v>
      </c>
      <c r="I14" s="79"/>
      <c r="J14" s="79">
        <v>2196</v>
      </c>
      <c r="K14" s="79">
        <v>1038</v>
      </c>
      <c r="L14" s="79">
        <v>1158</v>
      </c>
      <c r="M14" s="79"/>
      <c r="N14" s="79">
        <v>2297</v>
      </c>
      <c r="O14" s="79">
        <v>1140</v>
      </c>
      <c r="P14" s="79">
        <v>1157</v>
      </c>
      <c r="Q14" s="79"/>
      <c r="R14" s="79">
        <v>2400</v>
      </c>
      <c r="S14" s="79">
        <v>1083</v>
      </c>
      <c r="T14" s="79">
        <v>1317</v>
      </c>
      <c r="U14" s="79"/>
      <c r="V14" s="79">
        <v>2279</v>
      </c>
      <c r="W14" s="79">
        <v>1056</v>
      </c>
      <c r="X14" s="79">
        <v>1223</v>
      </c>
      <c r="Y14" s="79"/>
      <c r="Z14" s="79">
        <v>564</v>
      </c>
      <c r="AA14" s="79">
        <v>252</v>
      </c>
      <c r="AB14" s="79">
        <v>312</v>
      </c>
      <c r="AC14" s="120"/>
    </row>
    <row r="15" spans="1:29" x14ac:dyDescent="0.25">
      <c r="A15" s="26" t="s">
        <v>203</v>
      </c>
      <c r="B15" s="79">
        <f t="shared" si="2"/>
        <v>2842</v>
      </c>
      <c r="C15" s="79">
        <f t="shared" si="1"/>
        <v>1410</v>
      </c>
      <c r="D15" s="79">
        <f t="shared" si="1"/>
        <v>1432</v>
      </c>
      <c r="E15" s="79"/>
      <c r="F15" s="79">
        <v>583</v>
      </c>
      <c r="G15" s="79">
        <v>268</v>
      </c>
      <c r="H15" s="79">
        <v>315</v>
      </c>
      <c r="I15" s="79"/>
      <c r="J15" s="79">
        <v>489</v>
      </c>
      <c r="K15" s="79">
        <v>254</v>
      </c>
      <c r="L15" s="79">
        <v>235</v>
      </c>
      <c r="M15" s="79"/>
      <c r="N15" s="79">
        <v>571</v>
      </c>
      <c r="O15" s="79">
        <v>282</v>
      </c>
      <c r="P15" s="79">
        <v>289</v>
      </c>
      <c r="Q15" s="79"/>
      <c r="R15" s="79">
        <v>506</v>
      </c>
      <c r="S15" s="79">
        <v>249</v>
      </c>
      <c r="T15" s="79">
        <v>257</v>
      </c>
      <c r="U15" s="79"/>
      <c r="V15" s="79">
        <v>450</v>
      </c>
      <c r="W15" s="79">
        <v>234</v>
      </c>
      <c r="X15" s="79">
        <v>216</v>
      </c>
      <c r="Y15" s="79"/>
      <c r="Z15" s="79">
        <v>243</v>
      </c>
      <c r="AA15" s="79">
        <v>123</v>
      </c>
      <c r="AB15" s="79">
        <v>120</v>
      </c>
      <c r="AC15" s="121"/>
    </row>
    <row r="16" spans="1:29" x14ac:dyDescent="0.25">
      <c r="A16" s="26" t="s">
        <v>204</v>
      </c>
      <c r="B16" s="79">
        <f t="shared" si="2"/>
        <v>32204</v>
      </c>
      <c r="C16" s="79">
        <f t="shared" si="1"/>
        <v>15895</v>
      </c>
      <c r="D16" s="79">
        <f t="shared" si="1"/>
        <v>16309</v>
      </c>
      <c r="E16" s="79"/>
      <c r="F16" s="79">
        <v>6370</v>
      </c>
      <c r="G16" s="79">
        <v>3244</v>
      </c>
      <c r="H16" s="79">
        <v>3126</v>
      </c>
      <c r="I16" s="79"/>
      <c r="J16" s="79">
        <v>5959</v>
      </c>
      <c r="K16" s="79">
        <v>2995</v>
      </c>
      <c r="L16" s="79">
        <v>2964</v>
      </c>
      <c r="M16" s="79"/>
      <c r="N16" s="79">
        <v>5989</v>
      </c>
      <c r="O16" s="79">
        <v>2987</v>
      </c>
      <c r="P16" s="79">
        <v>3002</v>
      </c>
      <c r="Q16" s="79"/>
      <c r="R16" s="79">
        <v>6252</v>
      </c>
      <c r="S16" s="79">
        <v>3016</v>
      </c>
      <c r="T16" s="79">
        <v>3236</v>
      </c>
      <c r="U16" s="79"/>
      <c r="V16" s="79">
        <v>5732</v>
      </c>
      <c r="W16" s="79">
        <v>2748</v>
      </c>
      <c r="X16" s="79">
        <v>2984</v>
      </c>
      <c r="Y16" s="79"/>
      <c r="Z16" s="79">
        <v>1902</v>
      </c>
      <c r="AA16" s="79">
        <v>905</v>
      </c>
      <c r="AB16" s="79">
        <v>997</v>
      </c>
      <c r="AC16" s="121"/>
    </row>
    <row r="17" spans="1:29" x14ac:dyDescent="0.25">
      <c r="A17" s="26" t="s">
        <v>205</v>
      </c>
      <c r="B17" s="79">
        <f t="shared" si="2"/>
        <v>14259</v>
      </c>
      <c r="C17" s="79">
        <f t="shared" si="1"/>
        <v>7045</v>
      </c>
      <c r="D17" s="79">
        <f t="shared" si="1"/>
        <v>7214</v>
      </c>
      <c r="E17" s="79"/>
      <c r="F17" s="79">
        <v>3105</v>
      </c>
      <c r="G17" s="79">
        <v>1506</v>
      </c>
      <c r="H17" s="79">
        <v>1599</v>
      </c>
      <c r="I17" s="79"/>
      <c r="J17" s="79">
        <v>2623</v>
      </c>
      <c r="K17" s="79">
        <v>1341</v>
      </c>
      <c r="L17" s="79">
        <v>1282</v>
      </c>
      <c r="M17" s="79"/>
      <c r="N17" s="79">
        <v>2616</v>
      </c>
      <c r="O17" s="79">
        <v>1296</v>
      </c>
      <c r="P17" s="79">
        <v>1320</v>
      </c>
      <c r="Q17" s="79"/>
      <c r="R17" s="79">
        <v>2842</v>
      </c>
      <c r="S17" s="79">
        <v>1400</v>
      </c>
      <c r="T17" s="79">
        <v>1442</v>
      </c>
      <c r="U17" s="79"/>
      <c r="V17" s="79">
        <v>2518</v>
      </c>
      <c r="W17" s="79">
        <v>1231</v>
      </c>
      <c r="X17" s="79">
        <v>1287</v>
      </c>
      <c r="Y17" s="79"/>
      <c r="Z17" s="79">
        <v>555</v>
      </c>
      <c r="AA17" s="79">
        <v>271</v>
      </c>
      <c r="AB17" s="79">
        <v>284</v>
      </c>
      <c r="AC17" s="121"/>
    </row>
    <row r="18" spans="1:29" x14ac:dyDescent="0.25">
      <c r="A18" s="26" t="s">
        <v>206</v>
      </c>
      <c r="B18" s="79">
        <f t="shared" si="2"/>
        <v>18632</v>
      </c>
      <c r="C18" s="79">
        <f t="shared" si="1"/>
        <v>8962</v>
      </c>
      <c r="D18" s="79">
        <f t="shared" si="1"/>
        <v>9670</v>
      </c>
      <c r="E18" s="79"/>
      <c r="F18" s="79">
        <v>4082</v>
      </c>
      <c r="G18" s="79">
        <v>2007</v>
      </c>
      <c r="H18" s="79">
        <v>2075</v>
      </c>
      <c r="I18" s="79"/>
      <c r="J18" s="79">
        <v>3561</v>
      </c>
      <c r="K18" s="79">
        <v>1795</v>
      </c>
      <c r="L18" s="79">
        <v>1766</v>
      </c>
      <c r="M18" s="79"/>
      <c r="N18" s="79">
        <v>3378</v>
      </c>
      <c r="O18" s="79">
        <v>1649</v>
      </c>
      <c r="P18" s="79">
        <v>1729</v>
      </c>
      <c r="Q18" s="79"/>
      <c r="R18" s="79">
        <v>3306</v>
      </c>
      <c r="S18" s="79">
        <v>1559</v>
      </c>
      <c r="T18" s="79">
        <v>1747</v>
      </c>
      <c r="U18" s="79"/>
      <c r="V18" s="79">
        <v>3004</v>
      </c>
      <c r="W18" s="79">
        <v>1382</v>
      </c>
      <c r="X18" s="79">
        <v>1622</v>
      </c>
      <c r="Y18" s="79"/>
      <c r="Z18" s="79">
        <v>1301</v>
      </c>
      <c r="AA18" s="79">
        <v>570</v>
      </c>
      <c r="AB18" s="79">
        <v>731</v>
      </c>
      <c r="AC18" s="121"/>
    </row>
    <row r="19" spans="1:29" x14ac:dyDescent="0.25">
      <c r="A19" s="26" t="s">
        <v>207</v>
      </c>
      <c r="B19" s="79">
        <f t="shared" si="2"/>
        <v>5444</v>
      </c>
      <c r="C19" s="79">
        <f t="shared" si="1"/>
        <v>2550</v>
      </c>
      <c r="D19" s="79">
        <f t="shared" si="1"/>
        <v>2894</v>
      </c>
      <c r="E19" s="79"/>
      <c r="F19" s="79">
        <v>1312</v>
      </c>
      <c r="G19" s="79">
        <v>643</v>
      </c>
      <c r="H19" s="79">
        <v>669</v>
      </c>
      <c r="I19" s="79"/>
      <c r="J19" s="79">
        <v>1055</v>
      </c>
      <c r="K19" s="79">
        <v>504</v>
      </c>
      <c r="L19" s="79">
        <v>551</v>
      </c>
      <c r="M19" s="79"/>
      <c r="N19" s="79">
        <v>1056</v>
      </c>
      <c r="O19" s="79">
        <v>494</v>
      </c>
      <c r="P19" s="79">
        <v>562</v>
      </c>
      <c r="Q19" s="79"/>
      <c r="R19" s="79">
        <v>958</v>
      </c>
      <c r="S19" s="79">
        <v>412</v>
      </c>
      <c r="T19" s="79">
        <v>546</v>
      </c>
      <c r="U19" s="79"/>
      <c r="V19" s="79">
        <v>797</v>
      </c>
      <c r="W19" s="79">
        <v>382</v>
      </c>
      <c r="X19" s="79">
        <v>415</v>
      </c>
      <c r="Y19" s="79"/>
      <c r="Z19" s="79">
        <v>266</v>
      </c>
      <c r="AA19" s="79">
        <v>115</v>
      </c>
      <c r="AB19" s="79">
        <v>151</v>
      </c>
      <c r="AC19" s="121"/>
    </row>
    <row r="20" spans="1:29" x14ac:dyDescent="0.25">
      <c r="A20" s="108" t="s">
        <v>208</v>
      </c>
      <c r="B20" s="79">
        <f t="shared" si="2"/>
        <v>26857</v>
      </c>
      <c r="C20" s="79">
        <f t="shared" si="1"/>
        <v>13285</v>
      </c>
      <c r="D20" s="79">
        <f t="shared" si="1"/>
        <v>13572</v>
      </c>
      <c r="E20" s="79"/>
      <c r="F20" s="79">
        <v>5310</v>
      </c>
      <c r="G20" s="79">
        <v>2699</v>
      </c>
      <c r="H20" s="79">
        <v>2611</v>
      </c>
      <c r="I20" s="79"/>
      <c r="J20" s="79">
        <v>5176</v>
      </c>
      <c r="K20" s="79">
        <v>2620</v>
      </c>
      <c r="L20" s="79">
        <v>2556</v>
      </c>
      <c r="M20" s="79"/>
      <c r="N20" s="79">
        <v>5056</v>
      </c>
      <c r="O20" s="79">
        <v>2480</v>
      </c>
      <c r="P20" s="79">
        <v>2576</v>
      </c>
      <c r="Q20" s="79"/>
      <c r="R20" s="79">
        <v>5073</v>
      </c>
      <c r="S20" s="79">
        <v>2483</v>
      </c>
      <c r="T20" s="79">
        <v>2590</v>
      </c>
      <c r="U20" s="79"/>
      <c r="V20" s="79">
        <v>4797</v>
      </c>
      <c r="W20" s="79">
        <v>2291</v>
      </c>
      <c r="X20" s="79">
        <v>2506</v>
      </c>
      <c r="Y20" s="79"/>
      <c r="Z20" s="79">
        <v>1445</v>
      </c>
      <c r="AA20" s="79">
        <v>712</v>
      </c>
      <c r="AB20" s="79">
        <v>733</v>
      </c>
      <c r="AC20" s="121"/>
    </row>
    <row r="21" spans="1:29" x14ac:dyDescent="0.25">
      <c r="A21" s="26" t="s">
        <v>209</v>
      </c>
      <c r="B21" s="79">
        <f t="shared" si="2"/>
        <v>6564</v>
      </c>
      <c r="C21" s="79">
        <f t="shared" si="1"/>
        <v>3205</v>
      </c>
      <c r="D21" s="79">
        <f t="shared" si="1"/>
        <v>3359</v>
      </c>
      <c r="E21" s="79"/>
      <c r="F21" s="79">
        <v>1504</v>
      </c>
      <c r="G21" s="79">
        <v>757</v>
      </c>
      <c r="H21" s="79">
        <v>747</v>
      </c>
      <c r="I21" s="79"/>
      <c r="J21" s="79">
        <v>1251</v>
      </c>
      <c r="K21" s="79">
        <v>637</v>
      </c>
      <c r="L21" s="79">
        <v>614</v>
      </c>
      <c r="M21" s="79"/>
      <c r="N21" s="79">
        <v>1273</v>
      </c>
      <c r="O21" s="79">
        <v>634</v>
      </c>
      <c r="P21" s="79">
        <v>639</v>
      </c>
      <c r="Q21" s="79"/>
      <c r="R21" s="79">
        <v>1262</v>
      </c>
      <c r="S21" s="79">
        <v>597</v>
      </c>
      <c r="T21" s="79">
        <v>665</v>
      </c>
      <c r="U21" s="79"/>
      <c r="V21" s="79">
        <v>1156</v>
      </c>
      <c r="W21" s="79">
        <v>527</v>
      </c>
      <c r="X21" s="79">
        <v>629</v>
      </c>
      <c r="Y21" s="79"/>
      <c r="Z21" s="79">
        <v>118</v>
      </c>
      <c r="AA21" s="79">
        <v>53</v>
      </c>
      <c r="AB21" s="79">
        <v>65</v>
      </c>
      <c r="AC21" s="121"/>
    </row>
    <row r="22" spans="1:29" x14ac:dyDescent="0.25">
      <c r="A22" s="26" t="s">
        <v>210</v>
      </c>
      <c r="B22" s="79">
        <f t="shared" si="2"/>
        <v>28085</v>
      </c>
      <c r="C22" s="79">
        <f t="shared" si="1"/>
        <v>13733</v>
      </c>
      <c r="D22" s="79">
        <f t="shared" si="1"/>
        <v>14352</v>
      </c>
      <c r="E22" s="79"/>
      <c r="F22" s="79">
        <v>5698</v>
      </c>
      <c r="G22" s="79">
        <v>2893</v>
      </c>
      <c r="H22" s="79">
        <v>2805</v>
      </c>
      <c r="I22" s="79"/>
      <c r="J22" s="79">
        <v>5129</v>
      </c>
      <c r="K22" s="79">
        <v>2524</v>
      </c>
      <c r="L22" s="79">
        <v>2605</v>
      </c>
      <c r="M22" s="79"/>
      <c r="N22" s="79">
        <v>5381</v>
      </c>
      <c r="O22" s="79">
        <v>2627</v>
      </c>
      <c r="P22" s="79">
        <v>2754</v>
      </c>
      <c r="Q22" s="79"/>
      <c r="R22" s="79">
        <v>5262</v>
      </c>
      <c r="S22" s="79">
        <v>2564</v>
      </c>
      <c r="T22" s="79">
        <v>2698</v>
      </c>
      <c r="U22" s="79"/>
      <c r="V22" s="79">
        <v>4998</v>
      </c>
      <c r="W22" s="79">
        <v>2369</v>
      </c>
      <c r="X22" s="79">
        <v>2629</v>
      </c>
      <c r="Y22" s="79"/>
      <c r="Z22" s="79">
        <v>1617</v>
      </c>
      <c r="AA22" s="79">
        <v>756</v>
      </c>
      <c r="AB22" s="79">
        <v>861</v>
      </c>
      <c r="AC22" s="121"/>
    </row>
    <row r="23" spans="1:29" x14ac:dyDescent="0.25">
      <c r="A23" s="26" t="s">
        <v>211</v>
      </c>
      <c r="B23" s="79">
        <f t="shared" si="2"/>
        <v>5419</v>
      </c>
      <c r="C23" s="79">
        <f t="shared" si="1"/>
        <v>2530</v>
      </c>
      <c r="D23" s="79">
        <f t="shared" si="1"/>
        <v>2889</v>
      </c>
      <c r="E23" s="79"/>
      <c r="F23" s="79">
        <v>1217</v>
      </c>
      <c r="G23" s="79">
        <v>591</v>
      </c>
      <c r="H23" s="79">
        <v>626</v>
      </c>
      <c r="I23" s="79"/>
      <c r="J23" s="79">
        <v>1039</v>
      </c>
      <c r="K23" s="79">
        <v>505</v>
      </c>
      <c r="L23" s="79">
        <v>534</v>
      </c>
      <c r="M23" s="79"/>
      <c r="N23" s="79">
        <v>1082</v>
      </c>
      <c r="O23" s="79">
        <v>534</v>
      </c>
      <c r="P23" s="79">
        <v>548</v>
      </c>
      <c r="Q23" s="79"/>
      <c r="R23" s="79">
        <v>995</v>
      </c>
      <c r="S23" s="79">
        <v>437</v>
      </c>
      <c r="T23" s="79">
        <v>558</v>
      </c>
      <c r="U23" s="79"/>
      <c r="V23" s="79">
        <v>953</v>
      </c>
      <c r="W23" s="79">
        <v>404</v>
      </c>
      <c r="X23" s="79">
        <v>549</v>
      </c>
      <c r="Y23" s="79"/>
      <c r="Z23" s="79">
        <v>133</v>
      </c>
      <c r="AA23" s="79">
        <v>59</v>
      </c>
      <c r="AB23" s="79">
        <v>74</v>
      </c>
      <c r="AC23" s="120"/>
    </row>
    <row r="24" spans="1:29" x14ac:dyDescent="0.25">
      <c r="A24" s="26" t="s">
        <v>212</v>
      </c>
      <c r="B24" s="79">
        <f t="shared" si="2"/>
        <v>9762</v>
      </c>
      <c r="C24" s="79">
        <f t="shared" si="1"/>
        <v>4592</v>
      </c>
      <c r="D24" s="79">
        <f t="shared" si="1"/>
        <v>5170</v>
      </c>
      <c r="E24" s="79"/>
      <c r="F24" s="79">
        <v>2161</v>
      </c>
      <c r="G24" s="79">
        <v>1080</v>
      </c>
      <c r="H24" s="79">
        <v>1081</v>
      </c>
      <c r="I24" s="79"/>
      <c r="J24" s="79">
        <v>1758</v>
      </c>
      <c r="K24" s="79">
        <v>859</v>
      </c>
      <c r="L24" s="79">
        <v>899</v>
      </c>
      <c r="M24" s="79"/>
      <c r="N24" s="79">
        <v>1742</v>
      </c>
      <c r="O24" s="79">
        <v>837</v>
      </c>
      <c r="P24" s="79">
        <v>905</v>
      </c>
      <c r="Q24" s="79"/>
      <c r="R24" s="79">
        <v>2047</v>
      </c>
      <c r="S24" s="79">
        <v>929</v>
      </c>
      <c r="T24" s="79">
        <v>1118</v>
      </c>
      <c r="U24" s="79"/>
      <c r="V24" s="79">
        <v>1634</v>
      </c>
      <c r="W24" s="79">
        <v>713</v>
      </c>
      <c r="X24" s="79">
        <v>921</v>
      </c>
      <c r="Y24" s="79"/>
      <c r="Z24" s="79">
        <v>420</v>
      </c>
      <c r="AA24" s="79">
        <v>174</v>
      </c>
      <c r="AB24" s="79">
        <v>246</v>
      </c>
      <c r="AC24" s="121"/>
    </row>
    <row r="25" spans="1:29" x14ac:dyDescent="0.25">
      <c r="A25" s="26" t="s">
        <v>213</v>
      </c>
      <c r="B25" s="79">
        <f t="shared" si="2"/>
        <v>6125</v>
      </c>
      <c r="C25" s="79">
        <f t="shared" si="2"/>
        <v>2955</v>
      </c>
      <c r="D25" s="79">
        <f t="shared" si="2"/>
        <v>3170</v>
      </c>
      <c r="E25" s="79"/>
      <c r="F25" s="79">
        <v>1275</v>
      </c>
      <c r="G25" s="79">
        <v>657</v>
      </c>
      <c r="H25" s="79">
        <v>618</v>
      </c>
      <c r="I25" s="79"/>
      <c r="J25" s="79">
        <v>1056</v>
      </c>
      <c r="K25" s="79">
        <v>508</v>
      </c>
      <c r="L25" s="79">
        <v>548</v>
      </c>
      <c r="M25" s="79"/>
      <c r="N25" s="79">
        <v>1073</v>
      </c>
      <c r="O25" s="79">
        <v>549</v>
      </c>
      <c r="P25" s="79">
        <v>524</v>
      </c>
      <c r="Q25" s="79"/>
      <c r="R25" s="79">
        <v>1248</v>
      </c>
      <c r="S25" s="79">
        <v>561</v>
      </c>
      <c r="T25" s="79">
        <v>687</v>
      </c>
      <c r="U25" s="79"/>
      <c r="V25" s="79">
        <v>996</v>
      </c>
      <c r="W25" s="79">
        <v>453</v>
      </c>
      <c r="X25" s="79">
        <v>543</v>
      </c>
      <c r="Y25" s="79"/>
      <c r="Z25" s="79">
        <v>477</v>
      </c>
      <c r="AA25" s="79">
        <v>227</v>
      </c>
      <c r="AB25" s="79">
        <v>250</v>
      </c>
      <c r="AC25" s="121"/>
    </row>
    <row r="26" spans="1:29" x14ac:dyDescent="0.25">
      <c r="A26" s="26" t="s">
        <v>214</v>
      </c>
      <c r="B26" s="79">
        <f t="shared" si="2"/>
        <v>9011</v>
      </c>
      <c r="C26" s="79">
        <f t="shared" si="2"/>
        <v>4323</v>
      </c>
      <c r="D26" s="79">
        <f t="shared" si="2"/>
        <v>4688</v>
      </c>
      <c r="E26" s="79"/>
      <c r="F26" s="79">
        <v>1990</v>
      </c>
      <c r="G26" s="79">
        <v>984</v>
      </c>
      <c r="H26" s="79">
        <v>1006</v>
      </c>
      <c r="I26" s="79"/>
      <c r="J26" s="79">
        <v>1565</v>
      </c>
      <c r="K26" s="79">
        <v>774</v>
      </c>
      <c r="L26" s="79">
        <v>791</v>
      </c>
      <c r="M26" s="79"/>
      <c r="N26" s="79">
        <v>1627</v>
      </c>
      <c r="O26" s="79">
        <v>859</v>
      </c>
      <c r="P26" s="79">
        <v>768</v>
      </c>
      <c r="Q26" s="79"/>
      <c r="R26" s="79">
        <v>1703</v>
      </c>
      <c r="S26" s="79">
        <v>802</v>
      </c>
      <c r="T26" s="79">
        <v>901</v>
      </c>
      <c r="U26" s="79"/>
      <c r="V26" s="79">
        <v>1512</v>
      </c>
      <c r="W26" s="79">
        <v>637</v>
      </c>
      <c r="X26" s="79">
        <v>875</v>
      </c>
      <c r="Y26" s="79"/>
      <c r="Z26" s="79">
        <v>614</v>
      </c>
      <c r="AA26" s="79">
        <v>267</v>
      </c>
      <c r="AB26" s="79">
        <v>347</v>
      </c>
      <c r="AC26" s="121"/>
    </row>
    <row r="27" spans="1:29" x14ac:dyDescent="0.25">
      <c r="A27" s="26" t="s">
        <v>215</v>
      </c>
      <c r="B27" s="79">
        <f t="shared" si="2"/>
        <v>4616</v>
      </c>
      <c r="C27" s="79">
        <f t="shared" si="2"/>
        <v>2191</v>
      </c>
      <c r="D27" s="79">
        <f t="shared" si="2"/>
        <v>2425</v>
      </c>
      <c r="E27" s="79"/>
      <c r="F27" s="79">
        <v>988</v>
      </c>
      <c r="G27" s="79">
        <v>465</v>
      </c>
      <c r="H27" s="79">
        <v>523</v>
      </c>
      <c r="I27" s="79"/>
      <c r="J27" s="79">
        <v>800</v>
      </c>
      <c r="K27" s="79">
        <v>387</v>
      </c>
      <c r="L27" s="79">
        <v>413</v>
      </c>
      <c r="M27" s="79"/>
      <c r="N27" s="79">
        <v>855</v>
      </c>
      <c r="O27" s="79">
        <v>402</v>
      </c>
      <c r="P27" s="79">
        <v>453</v>
      </c>
      <c r="Q27" s="79"/>
      <c r="R27" s="79">
        <v>823</v>
      </c>
      <c r="S27" s="79">
        <v>407</v>
      </c>
      <c r="T27" s="79">
        <v>416</v>
      </c>
      <c r="U27" s="79"/>
      <c r="V27" s="79">
        <v>850</v>
      </c>
      <c r="W27" s="79">
        <v>391</v>
      </c>
      <c r="X27" s="79">
        <v>459</v>
      </c>
      <c r="Y27" s="79"/>
      <c r="Z27" s="79">
        <v>300</v>
      </c>
      <c r="AA27" s="79">
        <v>139</v>
      </c>
      <c r="AB27" s="79">
        <v>161</v>
      </c>
      <c r="AC27" s="121"/>
    </row>
    <row r="28" spans="1:29" x14ac:dyDescent="0.25">
      <c r="A28" s="26" t="s">
        <v>216</v>
      </c>
      <c r="B28" s="79">
        <f t="shared" si="2"/>
        <v>10269</v>
      </c>
      <c r="C28" s="79">
        <f t="shared" si="2"/>
        <v>5044</v>
      </c>
      <c r="D28" s="79">
        <f t="shared" si="2"/>
        <v>5225</v>
      </c>
      <c r="E28" s="79"/>
      <c r="F28" s="79">
        <v>2329</v>
      </c>
      <c r="G28" s="79">
        <v>1174</v>
      </c>
      <c r="H28" s="79">
        <v>1155</v>
      </c>
      <c r="I28" s="79"/>
      <c r="J28" s="79">
        <v>1919</v>
      </c>
      <c r="K28" s="79">
        <v>962</v>
      </c>
      <c r="L28" s="79">
        <v>957</v>
      </c>
      <c r="M28" s="79"/>
      <c r="N28" s="79">
        <v>1937</v>
      </c>
      <c r="O28" s="79">
        <v>932</v>
      </c>
      <c r="P28" s="79">
        <v>1005</v>
      </c>
      <c r="Q28" s="79"/>
      <c r="R28" s="79">
        <v>2016</v>
      </c>
      <c r="S28" s="79">
        <v>965</v>
      </c>
      <c r="T28" s="79">
        <v>1051</v>
      </c>
      <c r="U28" s="79"/>
      <c r="V28" s="79">
        <v>1676</v>
      </c>
      <c r="W28" s="79">
        <v>821</v>
      </c>
      <c r="X28" s="79">
        <v>855</v>
      </c>
      <c r="Y28" s="79"/>
      <c r="Z28" s="79">
        <v>392</v>
      </c>
      <c r="AA28" s="79">
        <v>190</v>
      </c>
      <c r="AB28" s="79">
        <v>202</v>
      </c>
      <c r="AC28" s="121"/>
    </row>
    <row r="29" spans="1:29" x14ac:dyDescent="0.25">
      <c r="A29" s="26" t="s">
        <v>217</v>
      </c>
      <c r="B29" s="79">
        <f t="shared" si="2"/>
        <v>11276</v>
      </c>
      <c r="C29" s="79">
        <f t="shared" si="2"/>
        <v>5441</v>
      </c>
      <c r="D29" s="79">
        <f t="shared" si="2"/>
        <v>5835</v>
      </c>
      <c r="E29" s="79"/>
      <c r="F29" s="79">
        <v>2351</v>
      </c>
      <c r="G29" s="79">
        <v>1143</v>
      </c>
      <c r="H29" s="79">
        <v>1208</v>
      </c>
      <c r="I29" s="79"/>
      <c r="J29" s="79">
        <v>2027</v>
      </c>
      <c r="K29" s="79">
        <v>1043</v>
      </c>
      <c r="L29" s="79">
        <v>984</v>
      </c>
      <c r="M29" s="79"/>
      <c r="N29" s="79">
        <v>2042</v>
      </c>
      <c r="O29" s="79">
        <v>991</v>
      </c>
      <c r="P29" s="79">
        <v>1051</v>
      </c>
      <c r="Q29" s="79"/>
      <c r="R29" s="79">
        <v>2180</v>
      </c>
      <c r="S29" s="79">
        <v>1025</v>
      </c>
      <c r="T29" s="79">
        <v>1155</v>
      </c>
      <c r="U29" s="79"/>
      <c r="V29" s="79">
        <v>1946</v>
      </c>
      <c r="W29" s="79">
        <v>926</v>
      </c>
      <c r="X29" s="79">
        <v>1020</v>
      </c>
      <c r="Y29" s="79"/>
      <c r="Z29" s="79">
        <v>730</v>
      </c>
      <c r="AA29" s="79">
        <v>313</v>
      </c>
      <c r="AB29" s="79">
        <v>417</v>
      </c>
      <c r="AC29" s="121"/>
    </row>
    <row r="30" spans="1:29" x14ac:dyDescent="0.25">
      <c r="A30" s="26" t="s">
        <v>218</v>
      </c>
      <c r="B30" s="79">
        <f t="shared" si="2"/>
        <v>6116</v>
      </c>
      <c r="C30" s="79">
        <f t="shared" si="2"/>
        <v>2953</v>
      </c>
      <c r="D30" s="79">
        <f t="shared" si="2"/>
        <v>3163</v>
      </c>
      <c r="E30" s="79"/>
      <c r="F30" s="79">
        <v>1281</v>
      </c>
      <c r="G30" s="79">
        <v>679</v>
      </c>
      <c r="H30" s="79">
        <v>602</v>
      </c>
      <c r="I30" s="79"/>
      <c r="J30" s="79">
        <v>1078</v>
      </c>
      <c r="K30" s="79">
        <v>512</v>
      </c>
      <c r="L30" s="79">
        <v>566</v>
      </c>
      <c r="M30" s="79"/>
      <c r="N30" s="79">
        <v>1116</v>
      </c>
      <c r="O30" s="79">
        <v>542</v>
      </c>
      <c r="P30" s="79">
        <v>574</v>
      </c>
      <c r="Q30" s="79"/>
      <c r="R30" s="79">
        <v>1180</v>
      </c>
      <c r="S30" s="79">
        <v>546</v>
      </c>
      <c r="T30" s="79">
        <v>634</v>
      </c>
      <c r="U30" s="79"/>
      <c r="V30" s="79">
        <v>915</v>
      </c>
      <c r="W30" s="79">
        <v>422</v>
      </c>
      <c r="X30" s="79">
        <v>493</v>
      </c>
      <c r="Y30" s="79"/>
      <c r="Z30" s="79">
        <v>546</v>
      </c>
      <c r="AA30" s="79">
        <v>252</v>
      </c>
      <c r="AB30" s="79">
        <v>294</v>
      </c>
      <c r="AC30" s="121"/>
    </row>
    <row r="31" spans="1:29" x14ac:dyDescent="0.25">
      <c r="A31" s="26" t="s">
        <v>219</v>
      </c>
      <c r="B31" s="79">
        <f t="shared" si="2"/>
        <v>6086</v>
      </c>
      <c r="C31" s="79">
        <f t="shared" si="2"/>
        <v>2903</v>
      </c>
      <c r="D31" s="79">
        <f t="shared" si="2"/>
        <v>3183</v>
      </c>
      <c r="E31" s="79"/>
      <c r="F31" s="79">
        <v>1490</v>
      </c>
      <c r="G31" s="79">
        <v>764</v>
      </c>
      <c r="H31" s="79">
        <v>726</v>
      </c>
      <c r="I31" s="79"/>
      <c r="J31" s="79">
        <v>1129</v>
      </c>
      <c r="K31" s="79">
        <v>570</v>
      </c>
      <c r="L31" s="79">
        <v>559</v>
      </c>
      <c r="M31" s="79"/>
      <c r="N31" s="79">
        <v>1086</v>
      </c>
      <c r="O31" s="79">
        <v>522</v>
      </c>
      <c r="P31" s="79">
        <v>564</v>
      </c>
      <c r="Q31" s="79"/>
      <c r="R31" s="79">
        <v>1090</v>
      </c>
      <c r="S31" s="79">
        <v>490</v>
      </c>
      <c r="T31" s="79">
        <v>600</v>
      </c>
      <c r="U31" s="79"/>
      <c r="V31" s="79">
        <v>1019</v>
      </c>
      <c r="W31" s="79">
        <v>442</v>
      </c>
      <c r="X31" s="79">
        <v>577</v>
      </c>
      <c r="Y31" s="79"/>
      <c r="Z31" s="79">
        <v>272</v>
      </c>
      <c r="AA31" s="79">
        <v>115</v>
      </c>
      <c r="AB31" s="79">
        <v>157</v>
      </c>
      <c r="AC31" s="121"/>
    </row>
    <row r="32" spans="1:29" x14ac:dyDescent="0.25">
      <c r="A32" s="26" t="s">
        <v>220</v>
      </c>
      <c r="B32" s="79">
        <f t="shared" si="2"/>
        <v>2325</v>
      </c>
      <c r="C32" s="79">
        <f t="shared" si="2"/>
        <v>1120</v>
      </c>
      <c r="D32" s="79">
        <f t="shared" si="2"/>
        <v>1205</v>
      </c>
      <c r="E32" s="79"/>
      <c r="F32" s="79">
        <v>539</v>
      </c>
      <c r="G32" s="79">
        <v>273</v>
      </c>
      <c r="H32" s="79">
        <v>266</v>
      </c>
      <c r="I32" s="79"/>
      <c r="J32" s="79">
        <v>386</v>
      </c>
      <c r="K32" s="79">
        <v>180</v>
      </c>
      <c r="L32" s="79">
        <v>206</v>
      </c>
      <c r="M32" s="79"/>
      <c r="N32" s="79">
        <v>384</v>
      </c>
      <c r="O32" s="79">
        <v>203</v>
      </c>
      <c r="P32" s="79">
        <v>181</v>
      </c>
      <c r="Q32" s="79"/>
      <c r="R32" s="79">
        <v>452</v>
      </c>
      <c r="S32" s="79">
        <v>217</v>
      </c>
      <c r="T32" s="79">
        <v>235</v>
      </c>
      <c r="U32" s="79"/>
      <c r="V32" s="79">
        <v>364</v>
      </c>
      <c r="W32" s="79">
        <v>173</v>
      </c>
      <c r="X32" s="79">
        <v>191</v>
      </c>
      <c r="Y32" s="79"/>
      <c r="Z32" s="79">
        <v>200</v>
      </c>
      <c r="AA32" s="79">
        <v>74</v>
      </c>
      <c r="AB32" s="79">
        <v>126</v>
      </c>
      <c r="AC32" s="121"/>
    </row>
    <row r="33" spans="1:29" x14ac:dyDescent="0.25">
      <c r="A33" s="26" t="s">
        <v>221</v>
      </c>
      <c r="B33" s="79">
        <f t="shared" si="2"/>
        <v>17178</v>
      </c>
      <c r="C33" s="79">
        <f t="shared" si="2"/>
        <v>8267</v>
      </c>
      <c r="D33" s="79">
        <f t="shared" si="2"/>
        <v>8911</v>
      </c>
      <c r="E33" s="79"/>
      <c r="F33" s="79">
        <v>4146</v>
      </c>
      <c r="G33" s="79">
        <v>2102</v>
      </c>
      <c r="H33" s="79">
        <v>2044</v>
      </c>
      <c r="I33" s="79"/>
      <c r="J33" s="79">
        <v>3162</v>
      </c>
      <c r="K33" s="79">
        <v>1572</v>
      </c>
      <c r="L33" s="79">
        <v>1590</v>
      </c>
      <c r="M33" s="79"/>
      <c r="N33" s="79">
        <v>2980</v>
      </c>
      <c r="O33" s="79">
        <v>1474</v>
      </c>
      <c r="P33" s="79">
        <v>1506</v>
      </c>
      <c r="Q33" s="79"/>
      <c r="R33" s="79">
        <v>3203</v>
      </c>
      <c r="S33" s="79">
        <v>1508</v>
      </c>
      <c r="T33" s="79">
        <v>1695</v>
      </c>
      <c r="U33" s="79"/>
      <c r="V33" s="79">
        <v>2783</v>
      </c>
      <c r="W33" s="79">
        <v>1238</v>
      </c>
      <c r="X33" s="79">
        <v>1545</v>
      </c>
      <c r="Y33" s="79"/>
      <c r="Z33" s="79">
        <v>904</v>
      </c>
      <c r="AA33" s="79">
        <v>373</v>
      </c>
      <c r="AB33" s="79">
        <v>531</v>
      </c>
      <c r="AC33" s="121"/>
    </row>
    <row r="34" spans="1:29" x14ac:dyDescent="0.25">
      <c r="A34" s="26" t="s">
        <v>222</v>
      </c>
      <c r="B34" s="79">
        <f t="shared" si="2"/>
        <v>13620</v>
      </c>
      <c r="C34" s="79">
        <f t="shared" si="2"/>
        <v>6552</v>
      </c>
      <c r="D34" s="79">
        <f t="shared" si="2"/>
        <v>7068</v>
      </c>
      <c r="E34" s="79"/>
      <c r="F34" s="79">
        <v>3220</v>
      </c>
      <c r="G34" s="79">
        <v>1597</v>
      </c>
      <c r="H34" s="79">
        <v>1623</v>
      </c>
      <c r="I34" s="79"/>
      <c r="J34" s="79">
        <v>2597</v>
      </c>
      <c r="K34" s="79">
        <v>1270</v>
      </c>
      <c r="L34" s="79">
        <v>1327</v>
      </c>
      <c r="M34" s="79"/>
      <c r="N34" s="79">
        <v>2574</v>
      </c>
      <c r="O34" s="79">
        <v>1247</v>
      </c>
      <c r="P34" s="79">
        <v>1327</v>
      </c>
      <c r="Q34" s="79"/>
      <c r="R34" s="79">
        <v>2393</v>
      </c>
      <c r="S34" s="79">
        <v>1129</v>
      </c>
      <c r="T34" s="79">
        <v>1264</v>
      </c>
      <c r="U34" s="79"/>
      <c r="V34" s="79">
        <v>2301</v>
      </c>
      <c r="W34" s="79">
        <v>1057</v>
      </c>
      <c r="X34" s="79">
        <v>1244</v>
      </c>
      <c r="Y34" s="79"/>
      <c r="Z34" s="79">
        <v>535</v>
      </c>
      <c r="AA34" s="79">
        <v>252</v>
      </c>
      <c r="AB34" s="79">
        <v>283</v>
      </c>
    </row>
    <row r="35" spans="1:29" ht="15.75" thickBot="1" x14ac:dyDescent="0.3">
      <c r="A35" s="27" t="s">
        <v>223</v>
      </c>
      <c r="B35" s="141">
        <f t="shared" si="2"/>
        <v>2747</v>
      </c>
      <c r="C35" s="141">
        <f t="shared" si="2"/>
        <v>1354</v>
      </c>
      <c r="D35" s="141">
        <f t="shared" si="2"/>
        <v>1393</v>
      </c>
      <c r="E35" s="141"/>
      <c r="F35" s="141">
        <v>660</v>
      </c>
      <c r="G35" s="141">
        <v>330</v>
      </c>
      <c r="H35" s="141">
        <v>330</v>
      </c>
      <c r="I35" s="141"/>
      <c r="J35" s="141">
        <v>632</v>
      </c>
      <c r="K35" s="141">
        <v>317</v>
      </c>
      <c r="L35" s="141">
        <v>315</v>
      </c>
      <c r="M35" s="141"/>
      <c r="N35" s="141">
        <v>543</v>
      </c>
      <c r="O35" s="141">
        <v>256</v>
      </c>
      <c r="P35" s="141">
        <v>287</v>
      </c>
      <c r="Q35" s="141"/>
      <c r="R35" s="141">
        <v>394</v>
      </c>
      <c r="S35" s="141">
        <v>185</v>
      </c>
      <c r="T35" s="141">
        <v>209</v>
      </c>
      <c r="U35" s="141"/>
      <c r="V35" s="141">
        <v>372</v>
      </c>
      <c r="W35" s="141">
        <v>194</v>
      </c>
      <c r="X35" s="141">
        <v>178</v>
      </c>
      <c r="Y35" s="141"/>
      <c r="Z35" s="141">
        <v>146</v>
      </c>
      <c r="AA35" s="141">
        <v>72</v>
      </c>
      <c r="AB35" s="141">
        <v>74</v>
      </c>
      <c r="AC35" s="121"/>
    </row>
    <row r="36" spans="1:29" x14ac:dyDescent="0.25">
      <c r="A36" s="218" t="s">
        <v>122</v>
      </c>
      <c r="B36" s="218"/>
      <c r="C36" s="218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AC36" s="121"/>
    </row>
    <row r="37" spans="1:29" x14ac:dyDescent="0.25">
      <c r="AC37" s="121"/>
    </row>
    <row r="38" spans="1:29" x14ac:dyDescent="0.25">
      <c r="AC38" s="121"/>
    </row>
    <row r="39" spans="1:29" x14ac:dyDescent="0.25">
      <c r="AC39" s="121"/>
    </row>
    <row r="40" spans="1:29" x14ac:dyDescent="0.25">
      <c r="AC40" s="121"/>
    </row>
    <row r="41" spans="1:29" x14ac:dyDescent="0.25">
      <c r="AC41" s="120"/>
    </row>
    <row r="42" spans="1:29" x14ac:dyDescent="0.25">
      <c r="AC42" s="121"/>
    </row>
    <row r="43" spans="1:29" x14ac:dyDescent="0.25">
      <c r="AC43" s="121"/>
    </row>
    <row r="44" spans="1:29" x14ac:dyDescent="0.25">
      <c r="AC44" s="121"/>
    </row>
  </sheetData>
  <mergeCells count="14">
    <mergeCell ref="A36:O36"/>
    <mergeCell ref="R6:T6"/>
    <mergeCell ref="V6:X6"/>
    <mergeCell ref="Z6:AB6"/>
    <mergeCell ref="A6:A7"/>
    <mergeCell ref="B6:D6"/>
    <mergeCell ref="F6:H6"/>
    <mergeCell ref="J6:L6"/>
    <mergeCell ref="N6:P6"/>
    <mergeCell ref="A5:AB5"/>
    <mergeCell ref="A1:AB1"/>
    <mergeCell ref="A2:AB2"/>
    <mergeCell ref="A3:AB3"/>
    <mergeCell ref="A4:AB4"/>
  </mergeCells>
  <hyperlinks>
    <hyperlink ref="AC2" location="Contenido!A1" display="Contenido" xr:uid="{5AFD5CAF-85B4-4AFD-AB18-4962E981903A}"/>
  </hyperlinks>
  <pageMargins left="0.7" right="0.7" top="0.75" bottom="0.75" header="0.3" footer="0.3"/>
  <pageSetup scale="6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3B8DC-1490-4025-B32A-069CBCBEE6A3}">
  <sheetPr>
    <tabColor rgb="FFF2DAB1"/>
    <pageSetUpPr fitToPage="1"/>
  </sheetPr>
  <dimension ref="A1:AC44"/>
  <sheetViews>
    <sheetView showGridLines="0" topLeftCell="C1" workbookViewId="0">
      <selection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28515625" customWidth="1"/>
    <col min="6" max="8" width="8.28515625" customWidth="1"/>
    <col min="9" max="9" width="1.140625" customWidth="1"/>
    <col min="10" max="12" width="8.28515625" customWidth="1"/>
    <col min="13" max="13" width="1.28515625" customWidth="1"/>
    <col min="14" max="16" width="8.28515625" customWidth="1"/>
    <col min="17" max="17" width="1.28515625" customWidth="1"/>
    <col min="18" max="20" width="8.28515625" customWidth="1"/>
    <col min="21" max="21" width="1.42578125" customWidth="1"/>
    <col min="22" max="24" width="8.28515625" customWidth="1"/>
    <col min="25" max="25" width="1.7109375" customWidth="1"/>
    <col min="26" max="28" width="8.28515625" customWidth="1"/>
    <col min="29" max="29" width="14" style="119" customWidth="1"/>
  </cols>
  <sheetData>
    <row r="1" spans="1:29" x14ac:dyDescent="0.25">
      <c r="A1" s="223" t="s">
        <v>255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</row>
    <row r="2" spans="1:29" x14ac:dyDescent="0.25">
      <c r="A2" s="224" t="s">
        <v>256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114" t="s">
        <v>0</v>
      </c>
    </row>
    <row r="3" spans="1:29" x14ac:dyDescent="0.25">
      <c r="A3" s="223" t="s">
        <v>195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</row>
    <row r="4" spans="1:29" x14ac:dyDescent="0.25">
      <c r="A4" s="224" t="s">
        <v>112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</row>
    <row r="5" spans="1:29" x14ac:dyDescent="0.25">
      <c r="A5" s="224" t="s">
        <v>182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</row>
    <row r="6" spans="1:29" x14ac:dyDescent="0.25">
      <c r="A6" s="228" t="s">
        <v>196</v>
      </c>
      <c r="B6" s="226" t="s">
        <v>130</v>
      </c>
      <c r="C6" s="226"/>
      <c r="D6" s="226"/>
      <c r="E6" s="82"/>
      <c r="F6" s="226" t="s">
        <v>158</v>
      </c>
      <c r="G6" s="226"/>
      <c r="H6" s="226"/>
      <c r="I6" s="82"/>
      <c r="J6" s="226" t="s">
        <v>159</v>
      </c>
      <c r="K6" s="226"/>
      <c r="L6" s="226"/>
      <c r="M6" s="82"/>
      <c r="N6" s="226" t="s">
        <v>160</v>
      </c>
      <c r="O6" s="226"/>
      <c r="P6" s="226"/>
      <c r="Q6" s="82"/>
      <c r="R6" s="226" t="s">
        <v>162</v>
      </c>
      <c r="S6" s="226"/>
      <c r="T6" s="226"/>
      <c r="U6" s="82"/>
      <c r="V6" s="226" t="s">
        <v>163</v>
      </c>
      <c r="W6" s="226"/>
      <c r="X6" s="226"/>
      <c r="Y6" s="82"/>
      <c r="Z6" s="226" t="s">
        <v>164</v>
      </c>
      <c r="AA6" s="226"/>
      <c r="AB6" s="226"/>
    </row>
    <row r="7" spans="1:29" x14ac:dyDescent="0.25">
      <c r="A7" s="228"/>
      <c r="B7" s="83" t="s">
        <v>130</v>
      </c>
      <c r="C7" s="83" t="s">
        <v>184</v>
      </c>
      <c r="D7" s="83" t="s">
        <v>185</v>
      </c>
      <c r="E7" s="82"/>
      <c r="F7" s="83" t="s">
        <v>130</v>
      </c>
      <c r="G7" s="83" t="s">
        <v>184</v>
      </c>
      <c r="H7" s="83" t="s">
        <v>185</v>
      </c>
      <c r="I7" s="82"/>
      <c r="J7" s="83" t="s">
        <v>130</v>
      </c>
      <c r="K7" s="83" t="s">
        <v>184</v>
      </c>
      <c r="L7" s="83" t="s">
        <v>185</v>
      </c>
      <c r="M7" s="82"/>
      <c r="N7" s="83" t="s">
        <v>130</v>
      </c>
      <c r="O7" s="83" t="s">
        <v>184</v>
      </c>
      <c r="P7" s="83" t="s">
        <v>185</v>
      </c>
      <c r="Q7" s="82"/>
      <c r="R7" s="83" t="s">
        <v>130</v>
      </c>
      <c r="S7" s="83" t="s">
        <v>184</v>
      </c>
      <c r="T7" s="83" t="s">
        <v>185</v>
      </c>
      <c r="U7" s="82"/>
      <c r="V7" s="83" t="s">
        <v>130</v>
      </c>
      <c r="W7" s="83" t="s">
        <v>184</v>
      </c>
      <c r="X7" s="83" t="s">
        <v>185</v>
      </c>
      <c r="Y7" s="82"/>
      <c r="Z7" s="83" t="s">
        <v>130</v>
      </c>
      <c r="AA7" s="83" t="s">
        <v>184</v>
      </c>
      <c r="AB7" s="83" t="s">
        <v>185</v>
      </c>
      <c r="AC7" s="120"/>
    </row>
    <row r="8" spans="1:29" s="2" customFormat="1" x14ac:dyDescent="0.25">
      <c r="A8" s="25" t="s">
        <v>130</v>
      </c>
      <c r="B8" s="80">
        <v>90.327789614099899</v>
      </c>
      <c r="C8" s="80">
        <v>88.880221686431526</v>
      </c>
      <c r="D8" s="80">
        <v>91.746833006251109</v>
      </c>
      <c r="E8" s="80"/>
      <c r="F8" s="80">
        <v>86.870793670041834</v>
      </c>
      <c r="G8" s="80">
        <v>85.345032013279592</v>
      </c>
      <c r="H8" s="80">
        <v>88.467551805434923</v>
      </c>
      <c r="I8" s="80"/>
      <c r="J8" s="80">
        <v>89.251959428307984</v>
      </c>
      <c r="K8" s="80">
        <v>87.7897197593865</v>
      </c>
      <c r="L8" s="80">
        <v>90.745973027293118</v>
      </c>
      <c r="M8" s="80"/>
      <c r="N8" s="80">
        <v>92.803257094958695</v>
      </c>
      <c r="O8" s="80">
        <v>91.356220359710079</v>
      </c>
      <c r="P8" s="80">
        <v>94.260989753913648</v>
      </c>
      <c r="Q8" s="80"/>
      <c r="R8" s="80">
        <v>87.688888888888897</v>
      </c>
      <c r="S8" s="80">
        <v>85.829936432826884</v>
      </c>
      <c r="T8" s="80">
        <v>89.455294022048264</v>
      </c>
      <c r="U8" s="80"/>
      <c r="V8" s="80">
        <v>94.474144474144467</v>
      </c>
      <c r="W8" s="80">
        <v>93.801883501918383</v>
      </c>
      <c r="X8" s="80">
        <v>95.077655310621239</v>
      </c>
      <c r="Y8" s="80"/>
      <c r="Z8" s="80">
        <v>97.316458355214792</v>
      </c>
      <c r="AA8" s="80">
        <v>96.862566784130948</v>
      </c>
      <c r="AB8" s="80">
        <v>97.706198145436801</v>
      </c>
      <c r="AC8" s="120"/>
    </row>
    <row r="9" spans="1:29" x14ac:dyDescent="0.25">
      <c r="A9" s="26" t="s">
        <v>197</v>
      </c>
      <c r="B9" s="81">
        <v>90.07831666352142</v>
      </c>
      <c r="C9" s="81">
        <v>89.519774011299432</v>
      </c>
      <c r="D9" s="81">
        <v>90.639183055975792</v>
      </c>
      <c r="E9" s="81"/>
      <c r="F9" s="81">
        <v>86.062717770034851</v>
      </c>
      <c r="G9" s="81">
        <v>85.616987179487182</v>
      </c>
      <c r="H9" s="81">
        <v>86.529584557280742</v>
      </c>
      <c r="I9" s="81"/>
      <c r="J9" s="81">
        <v>87.433925997116773</v>
      </c>
      <c r="K9" s="81">
        <v>87.800192122958691</v>
      </c>
      <c r="L9" s="81">
        <v>87.067307692307693</v>
      </c>
      <c r="M9" s="81"/>
      <c r="N9" s="81">
        <v>92.959958126144997</v>
      </c>
      <c r="O9" s="81">
        <v>92.330827067669176</v>
      </c>
      <c r="P9" s="81">
        <v>93.647316538882805</v>
      </c>
      <c r="Q9" s="81"/>
      <c r="R9" s="81">
        <v>87.868369351669941</v>
      </c>
      <c r="S9" s="81">
        <v>85.757575757575751</v>
      </c>
      <c r="T9" s="81">
        <v>89.866156787762904</v>
      </c>
      <c r="U9" s="81"/>
      <c r="V9" s="81">
        <v>96.596940368404617</v>
      </c>
      <c r="W9" s="81">
        <v>96.826424870466326</v>
      </c>
      <c r="X9" s="81">
        <v>96.383363471971066</v>
      </c>
      <c r="Y9" s="81"/>
      <c r="Z9" s="81">
        <v>97.355996222851743</v>
      </c>
      <c r="AA9" s="81">
        <v>96.940726577437857</v>
      </c>
      <c r="AB9" s="81">
        <v>97.761194029850756</v>
      </c>
      <c r="AC9" s="120"/>
    </row>
    <row r="10" spans="1:29" x14ac:dyDescent="0.25">
      <c r="A10" s="26" t="s">
        <v>198</v>
      </c>
      <c r="B10" s="81">
        <v>90.417975980371054</v>
      </c>
      <c r="C10" s="81">
        <v>89.520333680917616</v>
      </c>
      <c r="D10" s="81">
        <v>91.299155506269727</v>
      </c>
      <c r="E10" s="81"/>
      <c r="F10" s="81">
        <v>86.140933047042751</v>
      </c>
      <c r="G10" s="81">
        <v>86.273749515316013</v>
      </c>
      <c r="H10" s="81">
        <v>86.006289308176093</v>
      </c>
      <c r="I10" s="81"/>
      <c r="J10" s="81">
        <v>89.937687514424198</v>
      </c>
      <c r="K10" s="81">
        <v>88.248742569730226</v>
      </c>
      <c r="L10" s="81">
        <v>91.658900279589943</v>
      </c>
      <c r="M10" s="81"/>
      <c r="N10" s="81">
        <v>92.190346083788711</v>
      </c>
      <c r="O10" s="81">
        <v>91.270566727605114</v>
      </c>
      <c r="P10" s="81">
        <v>93.103448275862064</v>
      </c>
      <c r="Q10" s="81"/>
      <c r="R10" s="81">
        <v>87.636284343654609</v>
      </c>
      <c r="S10" s="81">
        <v>86.468500443655728</v>
      </c>
      <c r="T10" s="81">
        <v>88.765008576329336</v>
      </c>
      <c r="U10" s="81"/>
      <c r="V10" s="81">
        <v>95.934148166625093</v>
      </c>
      <c r="W10" s="81">
        <v>95.079446437724243</v>
      </c>
      <c r="X10" s="81">
        <v>96.744412050534507</v>
      </c>
      <c r="Y10" s="81"/>
      <c r="Z10" s="81">
        <v>99.111675126903549</v>
      </c>
      <c r="AA10" s="81">
        <v>99.140401146131808</v>
      </c>
      <c r="AB10" s="81">
        <v>99.088838268792713</v>
      </c>
    </row>
    <row r="11" spans="1:29" x14ac:dyDescent="0.25">
      <c r="A11" s="26" t="s">
        <v>199</v>
      </c>
      <c r="B11" s="81">
        <v>90.677006679497339</v>
      </c>
      <c r="C11" s="81">
        <v>89.142857142857139</v>
      </c>
      <c r="D11" s="81">
        <v>92.182593091072235</v>
      </c>
      <c r="E11" s="81"/>
      <c r="F11" s="81">
        <v>86.244907740234851</v>
      </c>
      <c r="G11" s="81">
        <v>85.567970204841714</v>
      </c>
      <c r="H11" s="81">
        <v>86.962962962962962</v>
      </c>
      <c r="I11" s="81"/>
      <c r="J11" s="81">
        <v>91.571753986332567</v>
      </c>
      <c r="K11" s="81">
        <v>89.074180563542271</v>
      </c>
      <c r="L11" s="81">
        <v>94.021432600112803</v>
      </c>
      <c r="M11" s="81"/>
      <c r="N11" s="81">
        <v>91.38240574506284</v>
      </c>
      <c r="O11" s="81">
        <v>89.939759036144579</v>
      </c>
      <c r="P11" s="81">
        <v>92.806183115338882</v>
      </c>
      <c r="Q11" s="81"/>
      <c r="R11" s="81">
        <v>88.0625</v>
      </c>
      <c r="S11" s="81">
        <v>85.436283741368484</v>
      </c>
      <c r="T11" s="81">
        <v>90.665836963285628</v>
      </c>
      <c r="U11" s="81"/>
      <c r="V11" s="81">
        <v>96.124031007751938</v>
      </c>
      <c r="W11" s="81">
        <v>96.118721461187221</v>
      </c>
      <c r="X11" s="81">
        <v>96.129032258064512</v>
      </c>
      <c r="Y11" s="81"/>
      <c r="Z11" s="81">
        <v>99.726027397260282</v>
      </c>
      <c r="AA11" s="81">
        <v>100</v>
      </c>
      <c r="AB11" s="81">
        <v>99.539170506912441</v>
      </c>
    </row>
    <row r="12" spans="1:29" x14ac:dyDescent="0.25">
      <c r="A12" s="26" t="s">
        <v>200</v>
      </c>
      <c r="B12" s="81">
        <v>90.015620382488279</v>
      </c>
      <c r="C12" s="81">
        <v>88.853125529391832</v>
      </c>
      <c r="D12" s="81">
        <v>91.170776870633787</v>
      </c>
      <c r="E12" s="81"/>
      <c r="F12" s="81">
        <v>86.795881284070262</v>
      </c>
      <c r="G12" s="81">
        <v>85.882815572158862</v>
      </c>
      <c r="H12" s="81">
        <v>87.759336099585056</v>
      </c>
      <c r="I12" s="81"/>
      <c r="J12" s="81">
        <v>88.356330186395553</v>
      </c>
      <c r="K12" s="81">
        <v>87.897782063645138</v>
      </c>
      <c r="L12" s="81">
        <v>88.818667963052988</v>
      </c>
      <c r="M12" s="81"/>
      <c r="N12" s="81">
        <v>92.977099236641223</v>
      </c>
      <c r="O12" s="81">
        <v>92.138846350178653</v>
      </c>
      <c r="P12" s="81">
        <v>93.810248604769157</v>
      </c>
      <c r="Q12" s="81"/>
      <c r="R12" s="81">
        <v>86.998292058070021</v>
      </c>
      <c r="S12" s="81">
        <v>83.921074727120072</v>
      </c>
      <c r="T12" s="81">
        <v>90.182450043440483</v>
      </c>
      <c r="U12" s="81"/>
      <c r="V12" s="81">
        <v>91.901840490797554</v>
      </c>
      <c r="W12" s="81">
        <v>91.589267285861709</v>
      </c>
      <c r="X12" s="81">
        <v>92.185306504445492</v>
      </c>
      <c r="Y12" s="81"/>
      <c r="Z12" s="81">
        <v>99.21630094043887</v>
      </c>
      <c r="AA12" s="81">
        <v>99.340659340659343</v>
      </c>
      <c r="AB12" s="81">
        <v>99.103585657370516</v>
      </c>
    </row>
    <row r="13" spans="1:29" x14ac:dyDescent="0.25">
      <c r="A13" s="26" t="s">
        <v>201</v>
      </c>
      <c r="B13" s="81">
        <v>93.384747215081404</v>
      </c>
      <c r="C13" s="81">
        <v>91.641791044776127</v>
      </c>
      <c r="D13" s="81">
        <v>95.248226950354606</v>
      </c>
      <c r="E13" s="81"/>
      <c r="F13" s="81">
        <v>89.747899159663874</v>
      </c>
      <c r="G13" s="81">
        <v>88.64</v>
      </c>
      <c r="H13" s="81">
        <v>90.973451327433636</v>
      </c>
      <c r="I13" s="81"/>
      <c r="J13" s="81">
        <v>92.478302796528439</v>
      </c>
      <c r="K13" s="81">
        <v>90.199637023593468</v>
      </c>
      <c r="L13" s="81">
        <v>95.061728395061735</v>
      </c>
      <c r="M13" s="81"/>
      <c r="N13" s="81">
        <v>96.18249534450652</v>
      </c>
      <c r="O13" s="81">
        <v>93.75</v>
      </c>
      <c r="P13" s="81">
        <v>99.170124481327804</v>
      </c>
      <c r="Q13" s="81"/>
      <c r="R13" s="81">
        <v>91.308089500860589</v>
      </c>
      <c r="S13" s="81">
        <v>90.588235294117652</v>
      </c>
      <c r="T13" s="81">
        <v>92.063492063492063</v>
      </c>
      <c r="U13" s="81"/>
      <c r="V13" s="81">
        <v>96.016771488469601</v>
      </c>
      <c r="W13" s="81">
        <v>93.453724604966141</v>
      </c>
      <c r="X13" s="81">
        <v>98.23874755381604</v>
      </c>
      <c r="Y13" s="81"/>
      <c r="Z13" s="81">
        <v>98.564593301435409</v>
      </c>
      <c r="AA13" s="81">
        <v>97.607655502392348</v>
      </c>
      <c r="AB13" s="81">
        <v>99.52153110047847</v>
      </c>
      <c r="AC13" s="121"/>
    </row>
    <row r="14" spans="1:29" x14ac:dyDescent="0.25">
      <c r="A14" s="26" t="s">
        <v>202</v>
      </c>
      <c r="B14" s="81">
        <v>92.725058975724835</v>
      </c>
      <c r="C14" s="81">
        <v>90.616158440741899</v>
      </c>
      <c r="D14" s="81">
        <v>94.704233662782116</v>
      </c>
      <c r="E14" s="81"/>
      <c r="F14" s="81">
        <v>90.003675119441382</v>
      </c>
      <c r="G14" s="81">
        <v>87.235594456601021</v>
      </c>
      <c r="H14" s="81">
        <v>92.81481481481481</v>
      </c>
      <c r="I14" s="81"/>
      <c r="J14" s="81">
        <v>90.894039735099341</v>
      </c>
      <c r="K14" s="81">
        <v>89.022298456260714</v>
      </c>
      <c r="L14" s="81">
        <v>92.64</v>
      </c>
      <c r="M14" s="81"/>
      <c r="N14" s="81">
        <v>94.565664882667761</v>
      </c>
      <c r="O14" s="81">
        <v>92.758340113913746</v>
      </c>
      <c r="P14" s="81">
        <v>96.416666666666657</v>
      </c>
      <c r="Q14" s="81"/>
      <c r="R14" s="81">
        <v>90.771558245083213</v>
      </c>
      <c r="S14" s="81">
        <v>88.120423108218063</v>
      </c>
      <c r="T14" s="81">
        <v>93.07420494699646</v>
      </c>
      <c r="U14" s="81"/>
      <c r="V14" s="81">
        <v>96.567796610169481</v>
      </c>
      <c r="W14" s="81">
        <v>95.049504950495049</v>
      </c>
      <c r="X14" s="81">
        <v>97.918334667734186</v>
      </c>
      <c r="Y14" s="81"/>
      <c r="Z14" s="81">
        <v>98.774080560420316</v>
      </c>
      <c r="AA14" s="81">
        <v>98.4375</v>
      </c>
      <c r="AB14" s="81">
        <v>99.047619047619051</v>
      </c>
      <c r="AC14" s="120"/>
    </row>
    <row r="15" spans="1:29" x14ac:dyDescent="0.25">
      <c r="A15" s="26" t="s">
        <v>203</v>
      </c>
      <c r="B15" s="81">
        <v>95.497311827956992</v>
      </c>
      <c r="C15" s="81">
        <v>93.812375249501002</v>
      </c>
      <c r="D15" s="81">
        <v>97.216564833672777</v>
      </c>
      <c r="E15" s="81"/>
      <c r="F15" s="81">
        <v>93.579454253611559</v>
      </c>
      <c r="G15" s="81">
        <v>90.235690235690242</v>
      </c>
      <c r="H15" s="81">
        <v>96.625766871165638</v>
      </c>
      <c r="I15" s="81"/>
      <c r="J15" s="81">
        <v>96.070726915520638</v>
      </c>
      <c r="K15" s="81">
        <v>95.13108614232209</v>
      </c>
      <c r="L15" s="81">
        <v>97.107438016528931</v>
      </c>
      <c r="M15" s="81"/>
      <c r="N15" s="81">
        <v>98.788927335640139</v>
      </c>
      <c r="O15" s="81">
        <v>98.257839721254356</v>
      </c>
      <c r="P15" s="81">
        <v>99.312714776632305</v>
      </c>
      <c r="Q15" s="81"/>
      <c r="R15" s="81">
        <v>90.196078431372555</v>
      </c>
      <c r="S15" s="81">
        <v>86.759581881533094</v>
      </c>
      <c r="T15" s="81">
        <v>93.795620437956202</v>
      </c>
      <c r="U15" s="81"/>
      <c r="V15" s="81">
        <v>98.039215686274503</v>
      </c>
      <c r="W15" s="81">
        <v>97.907949790794973</v>
      </c>
      <c r="X15" s="81">
        <v>98.181818181818187</v>
      </c>
      <c r="Y15" s="81"/>
      <c r="Z15" s="81">
        <v>98.780487804878049</v>
      </c>
      <c r="AA15" s="81">
        <v>97.61904761904762</v>
      </c>
      <c r="AB15" s="81">
        <v>100</v>
      </c>
      <c r="AC15" s="121"/>
    </row>
    <row r="16" spans="1:29" x14ac:dyDescent="0.25">
      <c r="A16" s="26" t="s">
        <v>204</v>
      </c>
      <c r="B16" s="81">
        <v>90.34140320363565</v>
      </c>
      <c r="C16" s="81">
        <v>89.0526079892431</v>
      </c>
      <c r="D16" s="81">
        <v>91.633891448477357</v>
      </c>
      <c r="E16" s="81"/>
      <c r="F16" s="81">
        <v>83.705650459921159</v>
      </c>
      <c r="G16" s="81">
        <v>82.355927900482357</v>
      </c>
      <c r="H16" s="81">
        <v>85.153909016616723</v>
      </c>
      <c r="I16" s="81"/>
      <c r="J16" s="81">
        <v>88.953575160471715</v>
      </c>
      <c r="K16" s="81">
        <v>88.114151220947335</v>
      </c>
      <c r="L16" s="81">
        <v>89.818181818181813</v>
      </c>
      <c r="M16" s="81"/>
      <c r="N16" s="81">
        <v>93.66593681576478</v>
      </c>
      <c r="O16" s="81">
        <v>92.276799505715161</v>
      </c>
      <c r="P16" s="81">
        <v>95.090275578080451</v>
      </c>
      <c r="Q16" s="81"/>
      <c r="R16" s="81">
        <v>87.883047511948277</v>
      </c>
      <c r="S16" s="81">
        <v>86.122215876641917</v>
      </c>
      <c r="T16" s="81">
        <v>89.590254706533784</v>
      </c>
      <c r="U16" s="81"/>
      <c r="V16" s="81">
        <v>96.988155668358715</v>
      </c>
      <c r="W16" s="81">
        <v>96.184809240462016</v>
      </c>
      <c r="X16" s="81">
        <v>97.739927939731402</v>
      </c>
      <c r="Y16" s="81"/>
      <c r="Z16" s="81">
        <v>99.0625</v>
      </c>
      <c r="AA16" s="81">
        <v>98.907103825136616</v>
      </c>
      <c r="AB16" s="81">
        <v>99.203980099502488</v>
      </c>
      <c r="AC16" s="121"/>
    </row>
    <row r="17" spans="1:29" x14ac:dyDescent="0.25">
      <c r="A17" s="26" t="s">
        <v>205</v>
      </c>
      <c r="B17" s="81">
        <v>91.615265998457986</v>
      </c>
      <c r="C17" s="81">
        <v>90.622588114226915</v>
      </c>
      <c r="D17" s="81">
        <v>92.605905006418482</v>
      </c>
      <c r="E17" s="81"/>
      <c r="F17" s="81">
        <v>89.662142650880739</v>
      </c>
      <c r="G17" s="81">
        <v>88.224956063268891</v>
      </c>
      <c r="H17" s="81">
        <v>91.059225512528471</v>
      </c>
      <c r="I17" s="81"/>
      <c r="J17" s="81">
        <v>90.137457044673539</v>
      </c>
      <c r="K17" s="81">
        <v>89.759036144578303</v>
      </c>
      <c r="L17" s="81">
        <v>90.536723163841799</v>
      </c>
      <c r="M17" s="81"/>
      <c r="N17" s="81">
        <v>92.210081071554455</v>
      </c>
      <c r="O17" s="81">
        <v>90.629370629370626</v>
      </c>
      <c r="P17" s="81">
        <v>93.816631130063968</v>
      </c>
      <c r="Q17" s="81"/>
      <c r="R17" s="81">
        <v>91.294571153228404</v>
      </c>
      <c r="S17" s="81">
        <v>91.027308192457738</v>
      </c>
      <c r="T17" s="81">
        <v>91.555555555555557</v>
      </c>
      <c r="U17" s="81"/>
      <c r="V17" s="81">
        <v>94.41319835020623</v>
      </c>
      <c r="W17" s="81">
        <v>93.257575757575765</v>
      </c>
      <c r="X17" s="81">
        <v>95.545657015590209</v>
      </c>
      <c r="Y17" s="81"/>
      <c r="Z17" s="81">
        <v>96.689895470383277</v>
      </c>
      <c r="AA17" s="81">
        <v>95.087719298245617</v>
      </c>
      <c r="AB17" s="81">
        <v>98.269896193771615</v>
      </c>
      <c r="AC17" s="121"/>
    </row>
    <row r="18" spans="1:29" x14ac:dyDescent="0.25">
      <c r="A18" s="26" t="s">
        <v>206</v>
      </c>
      <c r="B18" s="81">
        <v>91.440910875539856</v>
      </c>
      <c r="C18" s="81">
        <v>89.441117764471059</v>
      </c>
      <c r="D18" s="81">
        <v>93.375820780224032</v>
      </c>
      <c r="E18" s="81"/>
      <c r="F18" s="81">
        <v>86.3732543377063</v>
      </c>
      <c r="G18" s="81">
        <v>83.65985827428095</v>
      </c>
      <c r="H18" s="81">
        <v>89.170605930382465</v>
      </c>
      <c r="I18" s="81"/>
      <c r="J18" s="81">
        <v>90.243284338570703</v>
      </c>
      <c r="K18" s="81">
        <v>88.905398712233776</v>
      </c>
      <c r="L18" s="81">
        <v>91.645044110015576</v>
      </c>
      <c r="M18" s="81"/>
      <c r="N18" s="81">
        <v>93.755203996669451</v>
      </c>
      <c r="O18" s="81">
        <v>92.225950782997771</v>
      </c>
      <c r="P18" s="81">
        <v>95.261707988980717</v>
      </c>
      <c r="Q18" s="81"/>
      <c r="R18" s="81">
        <v>90.204638472032741</v>
      </c>
      <c r="S18" s="81">
        <v>87.436904094223223</v>
      </c>
      <c r="T18" s="81">
        <v>92.826780021253981</v>
      </c>
      <c r="U18" s="81"/>
      <c r="V18" s="81">
        <v>96.343810134701741</v>
      </c>
      <c r="W18" s="81">
        <v>95.44198895027624</v>
      </c>
      <c r="X18" s="81">
        <v>97.125748502994014</v>
      </c>
      <c r="Y18" s="81"/>
      <c r="Z18" s="81">
        <v>98.710166919575116</v>
      </c>
      <c r="AA18" s="81">
        <v>97.770154373927966</v>
      </c>
      <c r="AB18" s="81">
        <v>99.455782312925166</v>
      </c>
      <c r="AC18" s="121"/>
    </row>
    <row r="19" spans="1:29" x14ac:dyDescent="0.25">
      <c r="A19" s="26" t="s">
        <v>207</v>
      </c>
      <c r="B19" s="81">
        <v>88.147668393782382</v>
      </c>
      <c r="C19" s="81">
        <v>84.577114427860707</v>
      </c>
      <c r="D19" s="81">
        <v>91.553305915849421</v>
      </c>
      <c r="E19" s="81"/>
      <c r="F19" s="81">
        <v>84.26461143224148</v>
      </c>
      <c r="G19" s="81">
        <v>80.880503144654085</v>
      </c>
      <c r="H19" s="81">
        <v>87.795275590551185</v>
      </c>
      <c r="I19" s="81"/>
      <c r="J19" s="81">
        <v>83.863275039745631</v>
      </c>
      <c r="K19" s="81">
        <v>77.897990726429683</v>
      </c>
      <c r="L19" s="81">
        <v>90.180032733224223</v>
      </c>
      <c r="M19" s="81"/>
      <c r="N19" s="81">
        <v>93.61702127659575</v>
      </c>
      <c r="O19" s="81">
        <v>91.312384473197781</v>
      </c>
      <c r="P19" s="81">
        <v>95.741056218057921</v>
      </c>
      <c r="Q19" s="81"/>
      <c r="R19" s="81">
        <v>84.929078014184398</v>
      </c>
      <c r="S19" s="81">
        <v>80.46875</v>
      </c>
      <c r="T19" s="81">
        <v>88.63636363636364</v>
      </c>
      <c r="U19" s="81"/>
      <c r="V19" s="81">
        <v>95.221027479091987</v>
      </c>
      <c r="W19" s="81">
        <v>94.320987654320987</v>
      </c>
      <c r="X19" s="81">
        <v>96.06481481481481</v>
      </c>
      <c r="Y19" s="81"/>
      <c r="Z19" s="81">
        <v>99.253731343283576</v>
      </c>
      <c r="AA19" s="81">
        <v>100</v>
      </c>
      <c r="AB19" s="81">
        <v>98.692810457516345</v>
      </c>
      <c r="AC19" s="121"/>
    </row>
    <row r="20" spans="1:29" x14ac:dyDescent="0.25">
      <c r="A20" s="108" t="s">
        <v>208</v>
      </c>
      <c r="B20" s="81">
        <v>86.381911164002446</v>
      </c>
      <c r="C20" s="81">
        <v>84.736573542543695</v>
      </c>
      <c r="D20" s="81">
        <v>88.055537533251155</v>
      </c>
      <c r="E20" s="81"/>
      <c r="F20" s="81">
        <v>81.155433287482808</v>
      </c>
      <c r="G20" s="81">
        <v>78.209214720370909</v>
      </c>
      <c r="H20" s="81">
        <v>84.443725743855111</v>
      </c>
      <c r="I20" s="81"/>
      <c r="J20" s="81">
        <v>88.19219628556823</v>
      </c>
      <c r="K20" s="81">
        <v>86.411609498680747</v>
      </c>
      <c r="L20" s="81">
        <v>90.095170955234408</v>
      </c>
      <c r="M20" s="81"/>
      <c r="N20" s="81">
        <v>89.772727272727266</v>
      </c>
      <c r="O20" s="81">
        <v>87.539710554182847</v>
      </c>
      <c r="P20" s="81">
        <v>92.032868881743482</v>
      </c>
      <c r="Q20" s="81"/>
      <c r="R20" s="81">
        <v>79.45184025058731</v>
      </c>
      <c r="S20" s="81">
        <v>78.925619834710744</v>
      </c>
      <c r="T20" s="81">
        <v>79.962951528249462</v>
      </c>
      <c r="U20" s="81"/>
      <c r="V20" s="81">
        <v>93.527003314486251</v>
      </c>
      <c r="W20" s="81">
        <v>93.395841826335101</v>
      </c>
      <c r="X20" s="81">
        <v>93.647234678624812</v>
      </c>
      <c r="Y20" s="81"/>
      <c r="Z20" s="81">
        <v>94.259621656881933</v>
      </c>
      <c r="AA20" s="81">
        <v>93.315858453473126</v>
      </c>
      <c r="AB20" s="81">
        <v>95.194805194805198</v>
      </c>
      <c r="AC20" s="121"/>
    </row>
    <row r="21" spans="1:29" x14ac:dyDescent="0.25">
      <c r="A21" s="26" t="s">
        <v>209</v>
      </c>
      <c r="B21" s="81">
        <v>89.075858325417286</v>
      </c>
      <c r="C21" s="81">
        <v>88.243392070484589</v>
      </c>
      <c r="D21" s="81">
        <v>89.88493443938988</v>
      </c>
      <c r="E21" s="81"/>
      <c r="F21" s="81">
        <v>88.159437280187575</v>
      </c>
      <c r="G21" s="81">
        <v>85.633484162895925</v>
      </c>
      <c r="H21" s="81">
        <v>90.87591240875912</v>
      </c>
      <c r="I21" s="81"/>
      <c r="J21" s="81">
        <v>87.299371946964413</v>
      </c>
      <c r="K21" s="81">
        <v>87.5</v>
      </c>
      <c r="L21" s="81">
        <v>87.092198581560282</v>
      </c>
      <c r="M21" s="81"/>
      <c r="N21" s="81">
        <v>95.284431137724539</v>
      </c>
      <c r="O21" s="81">
        <v>95.915279878971262</v>
      </c>
      <c r="P21" s="81">
        <v>94.666666666666671</v>
      </c>
      <c r="Q21" s="81"/>
      <c r="R21" s="81">
        <v>83.853820598006649</v>
      </c>
      <c r="S21" s="81">
        <v>82.34482758620689</v>
      </c>
      <c r="T21" s="81">
        <v>85.256410256410248</v>
      </c>
      <c r="U21" s="81"/>
      <c r="V21" s="81">
        <v>94.67649467649467</v>
      </c>
      <c r="W21" s="81">
        <v>93.439716312056746</v>
      </c>
      <c r="X21" s="81">
        <v>95.738203957382041</v>
      </c>
      <c r="Y21" s="81"/>
      <c r="Z21" s="81">
        <v>70.238095238095227</v>
      </c>
      <c r="AA21" s="81">
        <v>75.714285714285708</v>
      </c>
      <c r="AB21" s="81">
        <v>66.326530612244895</v>
      </c>
      <c r="AC21" s="121"/>
    </row>
    <row r="22" spans="1:29" x14ac:dyDescent="0.25">
      <c r="A22" s="26" t="s">
        <v>210</v>
      </c>
      <c r="B22" s="81">
        <v>93.283953897764633</v>
      </c>
      <c r="C22" s="81">
        <v>92.297869480475839</v>
      </c>
      <c r="D22" s="81">
        <v>94.247438928289995</v>
      </c>
      <c r="E22" s="81"/>
      <c r="F22" s="81">
        <v>91.314102564102555</v>
      </c>
      <c r="G22" s="81">
        <v>90.661234722657468</v>
      </c>
      <c r="H22" s="81">
        <v>91.997376188914387</v>
      </c>
      <c r="I22" s="81"/>
      <c r="J22" s="81">
        <v>92.016505202726947</v>
      </c>
      <c r="K22" s="81">
        <v>90.336435218324979</v>
      </c>
      <c r="L22" s="81">
        <v>93.705035971223012</v>
      </c>
      <c r="M22" s="81"/>
      <c r="N22" s="81">
        <v>94.271198318149956</v>
      </c>
      <c r="O22" s="81">
        <v>93.189074139765864</v>
      </c>
      <c r="P22" s="81">
        <v>95.327102803738313</v>
      </c>
      <c r="Q22" s="81"/>
      <c r="R22" s="81">
        <v>92.494287220952714</v>
      </c>
      <c r="S22" s="81">
        <v>91.245551601423486</v>
      </c>
      <c r="T22" s="81">
        <v>93.713094824591863</v>
      </c>
      <c r="U22" s="81"/>
      <c r="V22" s="81">
        <v>94.856709052951231</v>
      </c>
      <c r="W22" s="81">
        <v>94.646424290850987</v>
      </c>
      <c r="X22" s="81">
        <v>95.046999276934201</v>
      </c>
      <c r="Y22" s="81"/>
      <c r="Z22" s="81">
        <v>99.385371850030737</v>
      </c>
      <c r="AA22" s="81">
        <v>99.212598425196859</v>
      </c>
      <c r="AB22" s="81">
        <v>99.537572254335259</v>
      </c>
      <c r="AC22" s="121"/>
    </row>
    <row r="23" spans="1:29" x14ac:dyDescent="0.25">
      <c r="A23" s="26" t="s">
        <v>211</v>
      </c>
      <c r="B23" s="81">
        <v>88.996551157825593</v>
      </c>
      <c r="C23" s="81">
        <v>86.971467858370573</v>
      </c>
      <c r="D23" s="81">
        <v>90.849056603773576</v>
      </c>
      <c r="E23" s="81"/>
      <c r="F23" s="81">
        <v>80.38309114927344</v>
      </c>
      <c r="G23" s="81">
        <v>78.071334214002647</v>
      </c>
      <c r="H23" s="81">
        <v>82.694848084544262</v>
      </c>
      <c r="I23" s="81"/>
      <c r="J23" s="81">
        <v>88.576300085251489</v>
      </c>
      <c r="K23" s="81">
        <v>85.160202360876909</v>
      </c>
      <c r="L23" s="81">
        <v>92.068965517241381</v>
      </c>
      <c r="M23" s="81"/>
      <c r="N23" s="81">
        <v>95.162708883025502</v>
      </c>
      <c r="O23" s="81">
        <v>93.848857644991213</v>
      </c>
      <c r="P23" s="81">
        <v>96.478873239436624</v>
      </c>
      <c r="Q23" s="81"/>
      <c r="R23" s="81">
        <v>89.237668161434982</v>
      </c>
      <c r="S23" s="81">
        <v>87.927565392354126</v>
      </c>
      <c r="T23" s="81">
        <v>90.291262135922338</v>
      </c>
      <c r="U23" s="81"/>
      <c r="V23" s="81">
        <v>94.356435643564353</v>
      </c>
      <c r="W23" s="81">
        <v>94.172494172494169</v>
      </c>
      <c r="X23" s="81">
        <v>94.492254733218587</v>
      </c>
      <c r="Y23" s="81"/>
      <c r="Z23" s="81">
        <v>95</v>
      </c>
      <c r="AA23" s="81">
        <v>92.1875</v>
      </c>
      <c r="AB23" s="81">
        <v>97.368421052631575</v>
      </c>
      <c r="AC23" s="120"/>
    </row>
    <row r="24" spans="1:29" x14ac:dyDescent="0.25">
      <c r="A24" s="26" t="s">
        <v>212</v>
      </c>
      <c r="B24" s="81">
        <v>90.188470066518846</v>
      </c>
      <c r="C24" s="81">
        <v>88.477842003853567</v>
      </c>
      <c r="D24" s="81">
        <v>91.764288249911246</v>
      </c>
      <c r="E24" s="81"/>
      <c r="F24" s="81">
        <v>84.348165495706482</v>
      </c>
      <c r="G24" s="81">
        <v>83.013066871637193</v>
      </c>
      <c r="H24" s="81">
        <v>85.725614591593967</v>
      </c>
      <c r="I24" s="81"/>
      <c r="J24" s="81">
        <v>89.102889001520523</v>
      </c>
      <c r="K24" s="81">
        <v>87.385554425228889</v>
      </c>
      <c r="L24" s="81">
        <v>90.808080808080803</v>
      </c>
      <c r="M24" s="81"/>
      <c r="N24" s="81">
        <v>91.635981062598631</v>
      </c>
      <c r="O24" s="81">
        <v>90.096878363832076</v>
      </c>
      <c r="P24" s="81">
        <v>93.106995884773653</v>
      </c>
      <c r="Q24" s="81"/>
      <c r="R24" s="81">
        <v>92</v>
      </c>
      <c r="S24" s="81">
        <v>90.369649805447466</v>
      </c>
      <c r="T24" s="81">
        <v>93.4001670843776</v>
      </c>
      <c r="U24" s="81"/>
      <c r="V24" s="81">
        <v>95.443925233644862</v>
      </c>
      <c r="W24" s="81">
        <v>94.312169312169317</v>
      </c>
      <c r="X24" s="81">
        <v>96.338912133891213</v>
      </c>
      <c r="Y24" s="81"/>
      <c r="Z24" s="81">
        <v>93.126385809312637</v>
      </c>
      <c r="AA24" s="81">
        <v>90.155440414507765</v>
      </c>
      <c r="AB24" s="81">
        <v>95.348837209302332</v>
      </c>
      <c r="AC24" s="121"/>
    </row>
    <row r="25" spans="1:29" x14ac:dyDescent="0.25">
      <c r="A25" s="26" t="s">
        <v>213</v>
      </c>
      <c r="B25" s="81">
        <v>93.411621168217181</v>
      </c>
      <c r="C25" s="81">
        <v>91.941505911636597</v>
      </c>
      <c r="D25" s="81">
        <v>94.825007478312898</v>
      </c>
      <c r="E25" s="81"/>
      <c r="F25" s="81">
        <v>90.297450424929181</v>
      </c>
      <c r="G25" s="81">
        <v>89.145183175033921</v>
      </c>
      <c r="H25" s="81">
        <v>91.555555555555557</v>
      </c>
      <c r="I25" s="81"/>
      <c r="J25" s="81">
        <v>92.550394390885188</v>
      </c>
      <c r="K25" s="81">
        <v>90.230905861456478</v>
      </c>
      <c r="L25" s="81">
        <v>94.809688581314873</v>
      </c>
      <c r="M25" s="81"/>
      <c r="N25" s="81">
        <v>97.368421052631575</v>
      </c>
      <c r="O25" s="81">
        <v>96.485061511423552</v>
      </c>
      <c r="P25" s="81">
        <v>98.311444652908065</v>
      </c>
      <c r="Q25" s="81"/>
      <c r="R25" s="81">
        <v>91.228070175438589</v>
      </c>
      <c r="S25" s="81">
        <v>88.765822784810126</v>
      </c>
      <c r="T25" s="81">
        <v>93.342391304347828</v>
      </c>
      <c r="U25" s="81"/>
      <c r="V25" s="81">
        <v>96.138996138996134</v>
      </c>
      <c r="W25" s="81">
        <v>95.974576271186436</v>
      </c>
      <c r="X25" s="81">
        <v>96.276595744680847</v>
      </c>
      <c r="Y25" s="81"/>
      <c r="Z25" s="81">
        <v>95.783132530120483</v>
      </c>
      <c r="AA25" s="81">
        <v>94.190871369294598</v>
      </c>
      <c r="AB25" s="81">
        <v>97.276264591439684</v>
      </c>
      <c r="AC25" s="121"/>
    </row>
    <row r="26" spans="1:29" x14ac:dyDescent="0.25">
      <c r="A26" s="26" t="s">
        <v>214</v>
      </c>
      <c r="B26" s="81">
        <v>93.031179021267803</v>
      </c>
      <c r="C26" s="81">
        <v>91.087231352718078</v>
      </c>
      <c r="D26" s="81">
        <v>94.898785425101224</v>
      </c>
      <c r="E26" s="81"/>
      <c r="F26" s="81">
        <v>91.494252873563227</v>
      </c>
      <c r="G26" s="81">
        <v>89.78102189781022</v>
      </c>
      <c r="H26" s="81">
        <v>93.234476367006494</v>
      </c>
      <c r="I26" s="81"/>
      <c r="J26" s="81">
        <v>91.306884480746788</v>
      </c>
      <c r="K26" s="81">
        <v>90.104772991850993</v>
      </c>
      <c r="L26" s="81">
        <v>92.514619883040936</v>
      </c>
      <c r="M26" s="81"/>
      <c r="N26" s="81">
        <v>95.593419506462979</v>
      </c>
      <c r="O26" s="81">
        <v>94.917127071823202</v>
      </c>
      <c r="P26" s="81">
        <v>96.361355081555828</v>
      </c>
      <c r="Q26" s="81"/>
      <c r="R26" s="81">
        <v>90.488841657810838</v>
      </c>
      <c r="S26" s="81">
        <v>86.05150214592274</v>
      </c>
      <c r="T26" s="81">
        <v>94.84210526315789</v>
      </c>
      <c r="U26" s="81"/>
      <c r="V26" s="81">
        <v>95.817490494296578</v>
      </c>
      <c r="W26" s="81">
        <v>94.791666666666657</v>
      </c>
      <c r="X26" s="81">
        <v>96.578366445916117</v>
      </c>
      <c r="Y26" s="81"/>
      <c r="Z26" s="81">
        <v>96.69291338582677</v>
      </c>
      <c r="AA26" s="81">
        <v>94.680851063829792</v>
      </c>
      <c r="AB26" s="81">
        <v>98.300283286118983</v>
      </c>
      <c r="AC26" s="121"/>
    </row>
    <row r="27" spans="1:29" x14ac:dyDescent="0.25">
      <c r="A27" s="26" t="s">
        <v>215</v>
      </c>
      <c r="B27" s="81">
        <v>85.624188462251908</v>
      </c>
      <c r="C27" s="81">
        <v>82.55463451394121</v>
      </c>
      <c r="D27" s="81">
        <v>88.600657654366103</v>
      </c>
      <c r="E27" s="81"/>
      <c r="F27" s="81">
        <v>79.485116653258245</v>
      </c>
      <c r="G27" s="81">
        <v>76.732673267326732</v>
      </c>
      <c r="H27" s="81">
        <v>82.103610675039249</v>
      </c>
      <c r="I27" s="81"/>
      <c r="J27" s="81">
        <v>83.507306889352819</v>
      </c>
      <c r="K27" s="81">
        <v>78.498985801217032</v>
      </c>
      <c r="L27" s="81">
        <v>88.817204301075265</v>
      </c>
      <c r="M27" s="81"/>
      <c r="N27" s="81">
        <v>89.155370177267983</v>
      </c>
      <c r="O27" s="81">
        <v>87.012987012987011</v>
      </c>
      <c r="P27" s="81">
        <v>91.146881287726359</v>
      </c>
      <c r="Q27" s="81"/>
      <c r="R27" s="81">
        <v>81.565906838453913</v>
      </c>
      <c r="S27" s="81">
        <v>78.571428571428569</v>
      </c>
      <c r="T27" s="81">
        <v>84.72505091649694</v>
      </c>
      <c r="U27" s="81"/>
      <c r="V27" s="81">
        <v>92.896174863387984</v>
      </c>
      <c r="W27" s="81">
        <v>90.719257540603252</v>
      </c>
      <c r="X27" s="81">
        <v>94.834710743801651</v>
      </c>
      <c r="Y27" s="81"/>
      <c r="Z27" s="81">
        <v>97.719869706840385</v>
      </c>
      <c r="AA27" s="81">
        <v>96.527777777777786</v>
      </c>
      <c r="AB27" s="81">
        <v>98.773006134969322</v>
      </c>
      <c r="AC27" s="121"/>
    </row>
    <row r="28" spans="1:29" x14ac:dyDescent="0.25">
      <c r="A28" s="26" t="s">
        <v>216</v>
      </c>
      <c r="B28" s="81">
        <v>92.131706441772835</v>
      </c>
      <c r="C28" s="81">
        <v>91.476242292346754</v>
      </c>
      <c r="D28" s="81">
        <v>92.7734375</v>
      </c>
      <c r="E28" s="81"/>
      <c r="F28" s="81">
        <v>91.190289741581836</v>
      </c>
      <c r="G28" s="81">
        <v>89.75535168195718</v>
      </c>
      <c r="H28" s="81">
        <v>92.696629213483149</v>
      </c>
      <c r="I28" s="81"/>
      <c r="J28" s="81">
        <v>91.250594388968139</v>
      </c>
      <c r="K28" s="81">
        <v>90.754716981132077</v>
      </c>
      <c r="L28" s="81">
        <v>91.75455417066155</v>
      </c>
      <c r="M28" s="81"/>
      <c r="N28" s="81">
        <v>95.371738060068935</v>
      </c>
      <c r="O28" s="81">
        <v>94.331983805668017</v>
      </c>
      <c r="P28" s="81">
        <v>96.356663470757425</v>
      </c>
      <c r="Q28" s="81"/>
      <c r="R28" s="81">
        <v>88.227571115973745</v>
      </c>
      <c r="S28" s="81">
        <v>87.409420289855078</v>
      </c>
      <c r="T28" s="81">
        <v>88.992379339542765</v>
      </c>
      <c r="U28" s="81"/>
      <c r="V28" s="81">
        <v>94.957507082152972</v>
      </c>
      <c r="W28" s="81">
        <v>95.465116279069775</v>
      </c>
      <c r="X28" s="81">
        <v>94.475138121546962</v>
      </c>
      <c r="Y28" s="81"/>
      <c r="Z28" s="81">
        <v>96.078431372549019</v>
      </c>
      <c r="AA28" s="81">
        <v>97.9381443298969</v>
      </c>
      <c r="AB28" s="81">
        <v>94.392523364485982</v>
      </c>
      <c r="AC28" s="121"/>
    </row>
    <row r="29" spans="1:29" x14ac:dyDescent="0.25">
      <c r="A29" s="26" t="s">
        <v>217</v>
      </c>
      <c r="B29" s="81">
        <v>88.34913421609339</v>
      </c>
      <c r="C29" s="81">
        <v>86.419949174078781</v>
      </c>
      <c r="D29" s="81">
        <v>90.22730787072831</v>
      </c>
      <c r="E29" s="81"/>
      <c r="F29" s="81">
        <v>87.887850467289724</v>
      </c>
      <c r="G29" s="81">
        <v>84.981412639405207</v>
      </c>
      <c r="H29" s="81">
        <v>90.827067669172934</v>
      </c>
      <c r="I29" s="81"/>
      <c r="J29" s="81">
        <v>86.623931623931625</v>
      </c>
      <c r="K29" s="81">
        <v>84.112903225806463</v>
      </c>
      <c r="L29" s="81">
        <v>89.454545454545453</v>
      </c>
      <c r="M29" s="81"/>
      <c r="N29" s="81">
        <v>90.998217468805706</v>
      </c>
      <c r="O29" s="81">
        <v>89.359783588818757</v>
      </c>
      <c r="P29" s="81">
        <v>92.59911894273128</v>
      </c>
      <c r="Q29" s="81"/>
      <c r="R29" s="81">
        <v>83.333333333333343</v>
      </c>
      <c r="S29" s="81">
        <v>81.41382049245432</v>
      </c>
      <c r="T29" s="81">
        <v>85.114222549742081</v>
      </c>
      <c r="U29" s="81"/>
      <c r="V29" s="81">
        <v>91.062236780533453</v>
      </c>
      <c r="W29" s="81">
        <v>90.873405299313049</v>
      </c>
      <c r="X29" s="81">
        <v>91.234347048300535</v>
      </c>
      <c r="Y29" s="81"/>
      <c r="Z29" s="81">
        <v>97.203728362183753</v>
      </c>
      <c r="AA29" s="81">
        <v>96.604938271604937</v>
      </c>
      <c r="AB29" s="81">
        <v>97.658079625292743</v>
      </c>
      <c r="AC29" s="121"/>
    </row>
    <row r="30" spans="1:29" x14ac:dyDescent="0.25">
      <c r="A30" s="26" t="s">
        <v>218</v>
      </c>
      <c r="B30" s="81">
        <v>89.467524868344057</v>
      </c>
      <c r="C30" s="81">
        <v>88.758641418695518</v>
      </c>
      <c r="D30" s="81">
        <v>90.139640923339982</v>
      </c>
      <c r="E30" s="81"/>
      <c r="F30" s="81">
        <v>89.082058414464541</v>
      </c>
      <c r="G30" s="81">
        <v>88.526727509778354</v>
      </c>
      <c r="H30" s="81">
        <v>89.716840536512663</v>
      </c>
      <c r="I30" s="81"/>
      <c r="J30" s="81">
        <v>89.312344656172328</v>
      </c>
      <c r="K30" s="81">
        <v>88.581314878892741</v>
      </c>
      <c r="L30" s="81">
        <v>89.984101748807632</v>
      </c>
      <c r="M30" s="81"/>
      <c r="N30" s="81">
        <v>96.041308089500859</v>
      </c>
      <c r="O30" s="81">
        <v>95.087719298245617</v>
      </c>
      <c r="P30" s="81">
        <v>96.959459459459467</v>
      </c>
      <c r="Q30" s="81"/>
      <c r="R30" s="81">
        <v>90.352220520673811</v>
      </c>
      <c r="S30" s="81">
        <v>88.492706645056728</v>
      </c>
      <c r="T30" s="81">
        <v>92.017416545718433</v>
      </c>
      <c r="U30" s="81"/>
      <c r="V30" s="81">
        <v>81.11702127659575</v>
      </c>
      <c r="W30" s="81">
        <v>81.467181467181476</v>
      </c>
      <c r="X30" s="81">
        <v>80.819672131147541</v>
      </c>
      <c r="Y30" s="81"/>
      <c r="Z30" s="81">
        <v>91.764705882352942</v>
      </c>
      <c r="AA30" s="81">
        <v>90.974729241877256</v>
      </c>
      <c r="AB30" s="81">
        <v>92.452830188679243</v>
      </c>
      <c r="AC30" s="121"/>
    </row>
    <row r="31" spans="1:29" x14ac:dyDescent="0.25">
      <c r="A31" s="26" t="s">
        <v>219</v>
      </c>
      <c r="B31" s="81">
        <v>85.453524290929522</v>
      </c>
      <c r="C31" s="81">
        <v>82.612407512805916</v>
      </c>
      <c r="D31" s="81">
        <v>88.22062084257206</v>
      </c>
      <c r="E31" s="81"/>
      <c r="F31" s="81">
        <v>87.544065804935371</v>
      </c>
      <c r="G31" s="81">
        <v>87.214611872146122</v>
      </c>
      <c r="H31" s="81">
        <v>87.893462469733649</v>
      </c>
      <c r="I31" s="81"/>
      <c r="J31" s="81">
        <v>83.505917159763314</v>
      </c>
      <c r="K31" s="81">
        <v>81.428571428571431</v>
      </c>
      <c r="L31" s="81">
        <v>85.736196319018404</v>
      </c>
      <c r="M31" s="81"/>
      <c r="N31" s="81">
        <v>87.7221324717286</v>
      </c>
      <c r="O31" s="81">
        <v>83.386581469648561</v>
      </c>
      <c r="P31" s="81">
        <v>92.156862745098039</v>
      </c>
      <c r="Q31" s="81"/>
      <c r="R31" s="81">
        <v>78.080229226361027</v>
      </c>
      <c r="S31" s="81">
        <v>74.018126888217523</v>
      </c>
      <c r="T31" s="81">
        <v>81.743869209809262</v>
      </c>
      <c r="U31" s="81"/>
      <c r="V31" s="81">
        <v>88.995633187772924</v>
      </c>
      <c r="W31" s="81">
        <v>83.5538752362949</v>
      </c>
      <c r="X31" s="81">
        <v>93.668831168831161</v>
      </c>
      <c r="Y31" s="81"/>
      <c r="Z31" s="81">
        <v>94.117647058823522</v>
      </c>
      <c r="AA31" s="81">
        <v>95.041322314049594</v>
      </c>
      <c r="AB31" s="81">
        <v>93.452380952380949</v>
      </c>
      <c r="AC31" s="121"/>
    </row>
    <row r="32" spans="1:29" x14ac:dyDescent="0.25">
      <c r="A32" s="26" t="s">
        <v>220</v>
      </c>
      <c r="B32" s="81">
        <v>90.466926070038909</v>
      </c>
      <c r="C32" s="81">
        <v>90.614886731391593</v>
      </c>
      <c r="D32" s="81">
        <v>90.329835082458771</v>
      </c>
      <c r="E32" s="81"/>
      <c r="F32" s="81">
        <v>93.902439024390233</v>
      </c>
      <c r="G32" s="81">
        <v>93.174061433447093</v>
      </c>
      <c r="H32" s="81">
        <v>94.661921708185048</v>
      </c>
      <c r="I32" s="81"/>
      <c r="J32" s="81">
        <v>94.840294840294831</v>
      </c>
      <c r="K32" s="81">
        <v>92.783505154639172</v>
      </c>
      <c r="L32" s="81">
        <v>96.713615023474176</v>
      </c>
      <c r="M32" s="81"/>
      <c r="N32" s="81">
        <v>92.753623188405797</v>
      </c>
      <c r="O32" s="81">
        <v>89.427312775330392</v>
      </c>
      <c r="P32" s="81">
        <v>96.791443850267385</v>
      </c>
      <c r="Q32" s="81"/>
      <c r="R32" s="81">
        <v>78.883071553228618</v>
      </c>
      <c r="S32" s="81">
        <v>82.50950570342205</v>
      </c>
      <c r="T32" s="81">
        <v>75.806451612903231</v>
      </c>
      <c r="U32" s="81"/>
      <c r="V32" s="81">
        <v>93.573264781491005</v>
      </c>
      <c r="W32" s="81">
        <v>95.054945054945051</v>
      </c>
      <c r="X32" s="81">
        <v>92.270531400966178</v>
      </c>
      <c r="Y32" s="81"/>
      <c r="Z32" s="81">
        <v>93.896713615023472</v>
      </c>
      <c r="AA32" s="81">
        <v>96.103896103896105</v>
      </c>
      <c r="AB32" s="81">
        <v>92.64705882352942</v>
      </c>
      <c r="AC32" s="121"/>
    </row>
    <row r="33" spans="1:29" x14ac:dyDescent="0.25">
      <c r="A33" s="26" t="s">
        <v>221</v>
      </c>
      <c r="B33" s="81">
        <v>91.416103453781062</v>
      </c>
      <c r="C33" s="81">
        <v>90.08390541571319</v>
      </c>
      <c r="D33" s="81">
        <v>92.687747035573125</v>
      </c>
      <c r="E33" s="81"/>
      <c r="F33" s="81">
        <v>91.725663716814154</v>
      </c>
      <c r="G33" s="81">
        <v>90.759930915371328</v>
      </c>
      <c r="H33" s="81">
        <v>92.740471869328488</v>
      </c>
      <c r="I33" s="81"/>
      <c r="J33" s="81">
        <v>90.549828178694156</v>
      </c>
      <c r="K33" s="81">
        <v>89.828571428571422</v>
      </c>
      <c r="L33" s="81">
        <v>91.274397244546506</v>
      </c>
      <c r="M33" s="81"/>
      <c r="N33" s="81">
        <v>90.111883882673112</v>
      </c>
      <c r="O33" s="81">
        <v>88.369304556354905</v>
      </c>
      <c r="P33" s="81">
        <v>91.885295912141558</v>
      </c>
      <c r="Q33" s="81"/>
      <c r="R33" s="81">
        <v>90.813722710518846</v>
      </c>
      <c r="S33" s="81">
        <v>88.862698880377138</v>
      </c>
      <c r="T33" s="81">
        <v>92.622950819672127</v>
      </c>
      <c r="U33" s="81"/>
      <c r="V33" s="81">
        <v>91.969596827495053</v>
      </c>
      <c r="W33" s="81">
        <v>90.695970695970701</v>
      </c>
      <c r="X33" s="81">
        <v>93.016255267910893</v>
      </c>
      <c r="Y33" s="81"/>
      <c r="Z33" s="81">
        <v>98.367791077257891</v>
      </c>
      <c r="AA33" s="81">
        <v>97.900262467191595</v>
      </c>
      <c r="AB33" s="81">
        <v>98.698884758364315</v>
      </c>
      <c r="AC33" s="121"/>
    </row>
    <row r="34" spans="1:29" x14ac:dyDescent="0.25">
      <c r="A34" s="26" t="s">
        <v>222</v>
      </c>
      <c r="B34" s="81">
        <v>87.853963748951813</v>
      </c>
      <c r="C34" s="81">
        <v>85.747938751472319</v>
      </c>
      <c r="D34" s="81">
        <v>89.900788603408799</v>
      </c>
      <c r="E34" s="81"/>
      <c r="F34" s="81">
        <v>83.290222452146921</v>
      </c>
      <c r="G34" s="81">
        <v>80.819838056680155</v>
      </c>
      <c r="H34" s="81">
        <v>85.873015873015873</v>
      </c>
      <c r="I34" s="81"/>
      <c r="J34" s="81">
        <v>84.758485639686683</v>
      </c>
      <c r="K34" s="81">
        <v>82.844096542726675</v>
      </c>
      <c r="L34" s="81">
        <v>86.675375571521883</v>
      </c>
      <c r="M34" s="81"/>
      <c r="N34" s="81">
        <v>91.276595744680861</v>
      </c>
      <c r="O34" s="81">
        <v>88.691322901849219</v>
      </c>
      <c r="P34" s="81">
        <v>93.847241867043849</v>
      </c>
      <c r="Q34" s="81"/>
      <c r="R34" s="81">
        <v>87.303903684786576</v>
      </c>
      <c r="S34" s="81">
        <v>85.725132877752458</v>
      </c>
      <c r="T34" s="81">
        <v>88.764044943820224</v>
      </c>
      <c r="U34" s="81"/>
      <c r="V34" s="81">
        <v>93.688925081433226</v>
      </c>
      <c r="W34" s="81">
        <v>92.395104895104893</v>
      </c>
      <c r="X34" s="81">
        <v>94.817073170731703</v>
      </c>
      <c r="Y34" s="81"/>
      <c r="Z34" s="81">
        <v>96.223021582733821</v>
      </c>
      <c r="AA34" s="81">
        <v>95.094339622641513</v>
      </c>
      <c r="AB34" s="81">
        <v>97.250859106529205</v>
      </c>
    </row>
    <row r="35" spans="1:29" ht="15.75" thickBot="1" x14ac:dyDescent="0.3">
      <c r="A35" s="27" t="s">
        <v>223</v>
      </c>
      <c r="B35" s="140">
        <v>91.90364670458348</v>
      </c>
      <c r="C35" s="140">
        <v>90.689886135298053</v>
      </c>
      <c r="D35" s="140">
        <v>93.11497326203208</v>
      </c>
      <c r="E35" s="140"/>
      <c r="F35" s="140">
        <v>91.286307053941911</v>
      </c>
      <c r="G35" s="140">
        <v>89.918256130790184</v>
      </c>
      <c r="H35" s="140">
        <v>92.696629213483149</v>
      </c>
      <c r="I35" s="140"/>
      <c r="J35" s="140">
        <v>90.935251798561154</v>
      </c>
      <c r="K35" s="140">
        <v>90.056818181818173</v>
      </c>
      <c r="L35" s="140">
        <v>91.83673469387756</v>
      </c>
      <c r="M35" s="140"/>
      <c r="N35" s="140">
        <v>92.504258943781949</v>
      </c>
      <c r="O35" s="140">
        <v>91.428571428571431</v>
      </c>
      <c r="P35" s="140">
        <v>93.485342019543964</v>
      </c>
      <c r="Q35" s="140"/>
      <c r="R35" s="140">
        <v>87.750556792873041</v>
      </c>
      <c r="S35" s="140">
        <v>84.474885844748854</v>
      </c>
      <c r="T35" s="140">
        <v>90.869565217391298</v>
      </c>
      <c r="U35" s="140"/>
      <c r="V35" s="140">
        <v>95.629820051413887</v>
      </c>
      <c r="W35" s="140">
        <v>95.566502463054192</v>
      </c>
      <c r="X35" s="140">
        <v>95.6989247311828</v>
      </c>
      <c r="Y35" s="140"/>
      <c r="Z35" s="140">
        <v>100</v>
      </c>
      <c r="AA35" s="140">
        <v>100</v>
      </c>
      <c r="AB35" s="140">
        <v>100</v>
      </c>
      <c r="AC35" s="121"/>
    </row>
    <row r="36" spans="1:29" x14ac:dyDescent="0.25">
      <c r="A36" s="218" t="s">
        <v>122</v>
      </c>
      <c r="B36" s="218"/>
      <c r="C36" s="218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AC36" s="121"/>
    </row>
    <row r="37" spans="1:29" x14ac:dyDescent="0.25">
      <c r="AC37" s="121"/>
    </row>
    <row r="38" spans="1:29" x14ac:dyDescent="0.25">
      <c r="AC38" s="121"/>
    </row>
    <row r="39" spans="1:29" x14ac:dyDescent="0.25">
      <c r="AC39" s="121"/>
    </row>
    <row r="40" spans="1:29" x14ac:dyDescent="0.25">
      <c r="AC40" s="121"/>
    </row>
    <row r="41" spans="1:29" x14ac:dyDescent="0.25">
      <c r="AC41" s="120"/>
    </row>
    <row r="42" spans="1:29" x14ac:dyDescent="0.25">
      <c r="AC42" s="121"/>
    </row>
    <row r="43" spans="1:29" x14ac:dyDescent="0.25">
      <c r="AC43" s="121"/>
    </row>
    <row r="44" spans="1:29" x14ac:dyDescent="0.25">
      <c r="AC44" s="121"/>
    </row>
  </sheetData>
  <mergeCells count="14">
    <mergeCell ref="R6:T6"/>
    <mergeCell ref="V6:X6"/>
    <mergeCell ref="Z6:AB6"/>
    <mergeCell ref="A36:O36"/>
    <mergeCell ref="A6:A7"/>
    <mergeCell ref="B6:D6"/>
    <mergeCell ref="F6:H6"/>
    <mergeCell ref="J6:L6"/>
    <mergeCell ref="N6:P6"/>
    <mergeCell ref="A5:AB5"/>
    <mergeCell ref="A1:AB1"/>
    <mergeCell ref="A2:AB2"/>
    <mergeCell ref="A3:AB3"/>
    <mergeCell ref="A4:AB4"/>
  </mergeCells>
  <hyperlinks>
    <hyperlink ref="AC2" location="Contenido!A1" display="Contenido" xr:uid="{3286197E-8597-4A43-A4D8-6D82245C8064}"/>
  </hyperlinks>
  <pageMargins left="0.7" right="0.7" top="0.75" bottom="0.75" header="0.3" footer="0.3"/>
  <pageSetup scale="61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69418-9D34-4A58-964D-F141937E3626}">
  <sheetPr>
    <tabColor rgb="FFF2DAB1"/>
    <pageSetUpPr fitToPage="1"/>
  </sheetPr>
  <dimension ref="A1:AC44"/>
  <sheetViews>
    <sheetView showGridLines="0" topLeftCell="C1" workbookViewId="0">
      <selection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28515625" customWidth="1"/>
    <col min="6" max="8" width="8.28515625" customWidth="1"/>
    <col min="9" max="9" width="1.28515625" customWidth="1"/>
    <col min="10" max="12" width="8.28515625" customWidth="1"/>
    <col min="13" max="13" width="1.85546875" customWidth="1"/>
    <col min="14" max="16" width="8.28515625" customWidth="1"/>
    <col min="17" max="17" width="1.28515625" customWidth="1"/>
    <col min="18" max="20" width="8.28515625" customWidth="1"/>
    <col min="21" max="21" width="1.42578125" customWidth="1"/>
    <col min="22" max="24" width="8.28515625" customWidth="1"/>
    <col min="25" max="25" width="1.28515625" customWidth="1"/>
    <col min="26" max="28" width="8.28515625" customWidth="1"/>
    <col min="29" max="29" width="14" style="119" customWidth="1"/>
  </cols>
  <sheetData>
    <row r="1" spans="1:29" x14ac:dyDescent="0.25">
      <c r="A1" s="223" t="s">
        <v>257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</row>
    <row r="2" spans="1:29" x14ac:dyDescent="0.25">
      <c r="A2" s="224" t="s">
        <v>252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114" t="s">
        <v>0</v>
      </c>
    </row>
    <row r="3" spans="1:29" x14ac:dyDescent="0.25">
      <c r="A3" s="223" t="s">
        <v>195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</row>
    <row r="4" spans="1:29" x14ac:dyDescent="0.25">
      <c r="A4" s="224" t="s">
        <v>112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</row>
    <row r="5" spans="1:29" x14ac:dyDescent="0.25">
      <c r="A5" s="224" t="s">
        <v>182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</row>
    <row r="6" spans="1:29" x14ac:dyDescent="0.25">
      <c r="A6" s="228" t="s">
        <v>196</v>
      </c>
      <c r="B6" s="226" t="s">
        <v>130</v>
      </c>
      <c r="C6" s="226"/>
      <c r="D6" s="226"/>
      <c r="E6" s="82"/>
      <c r="F6" s="226" t="s">
        <v>158</v>
      </c>
      <c r="G6" s="226"/>
      <c r="H6" s="226"/>
      <c r="I6" s="82"/>
      <c r="J6" s="226" t="s">
        <v>159</v>
      </c>
      <c r="K6" s="226"/>
      <c r="L6" s="226"/>
      <c r="M6" s="82"/>
      <c r="N6" s="226" t="s">
        <v>160</v>
      </c>
      <c r="O6" s="226"/>
      <c r="P6" s="226"/>
      <c r="Q6" s="82"/>
      <c r="R6" s="226" t="s">
        <v>162</v>
      </c>
      <c r="S6" s="226"/>
      <c r="T6" s="226"/>
      <c r="U6" s="82"/>
      <c r="V6" s="226" t="s">
        <v>163</v>
      </c>
      <c r="W6" s="226"/>
      <c r="X6" s="226"/>
      <c r="Y6" s="82"/>
      <c r="Z6" s="226" t="s">
        <v>164</v>
      </c>
      <c r="AA6" s="226"/>
      <c r="AB6" s="226"/>
    </row>
    <row r="7" spans="1:29" x14ac:dyDescent="0.25">
      <c r="A7" s="228"/>
      <c r="B7" s="83" t="s">
        <v>130</v>
      </c>
      <c r="C7" s="83" t="s">
        <v>184</v>
      </c>
      <c r="D7" s="83" t="s">
        <v>185</v>
      </c>
      <c r="E7" s="82"/>
      <c r="F7" s="83" t="s">
        <v>130</v>
      </c>
      <c r="G7" s="83" t="s">
        <v>184</v>
      </c>
      <c r="H7" s="83" t="s">
        <v>185</v>
      </c>
      <c r="I7" s="82"/>
      <c r="J7" s="83" t="s">
        <v>130</v>
      </c>
      <c r="K7" s="83" t="s">
        <v>184</v>
      </c>
      <c r="L7" s="83" t="s">
        <v>185</v>
      </c>
      <c r="M7" s="82"/>
      <c r="N7" s="83" t="s">
        <v>130</v>
      </c>
      <c r="O7" s="83" t="s">
        <v>184</v>
      </c>
      <c r="P7" s="83" t="s">
        <v>185</v>
      </c>
      <c r="Q7" s="82"/>
      <c r="R7" s="83" t="s">
        <v>130</v>
      </c>
      <c r="S7" s="83" t="s">
        <v>184</v>
      </c>
      <c r="T7" s="83" t="s">
        <v>185</v>
      </c>
      <c r="U7" s="82"/>
      <c r="V7" s="83" t="s">
        <v>130</v>
      </c>
      <c r="W7" s="83" t="s">
        <v>184</v>
      </c>
      <c r="X7" s="83" t="s">
        <v>185</v>
      </c>
      <c r="Y7" s="82"/>
      <c r="Z7" s="83" t="s">
        <v>130</v>
      </c>
      <c r="AA7" s="83" t="s">
        <v>184</v>
      </c>
      <c r="AB7" s="83" t="s">
        <v>185</v>
      </c>
      <c r="AC7" s="120"/>
    </row>
    <row r="8" spans="1:29" x14ac:dyDescent="0.25">
      <c r="A8" s="25" t="s">
        <v>130</v>
      </c>
      <c r="B8" s="78">
        <f>SUM(B9:B35)</f>
        <v>35819</v>
      </c>
      <c r="C8" s="78">
        <f t="shared" ref="C8:AB8" si="0">SUM(C9:C35)</f>
        <v>20385</v>
      </c>
      <c r="D8" s="78">
        <f t="shared" si="0"/>
        <v>15434</v>
      </c>
      <c r="E8" s="78"/>
      <c r="F8" s="78">
        <f t="shared" si="0"/>
        <v>10827</v>
      </c>
      <c r="G8" s="78">
        <f t="shared" si="0"/>
        <v>6180</v>
      </c>
      <c r="H8" s="78">
        <f t="shared" si="0"/>
        <v>4647</v>
      </c>
      <c r="I8" s="78"/>
      <c r="J8" s="78">
        <f t="shared" si="0"/>
        <v>7460</v>
      </c>
      <c r="K8" s="78">
        <f t="shared" si="0"/>
        <v>4283</v>
      </c>
      <c r="L8" s="78">
        <f t="shared" si="0"/>
        <v>3177</v>
      </c>
      <c r="M8" s="78"/>
      <c r="N8" s="78">
        <f t="shared" si="0"/>
        <v>4808</v>
      </c>
      <c r="O8" s="78">
        <f t="shared" si="0"/>
        <v>2898</v>
      </c>
      <c r="P8" s="78">
        <f t="shared" si="0"/>
        <v>1910</v>
      </c>
      <c r="Q8" s="78"/>
      <c r="R8" s="78">
        <f t="shared" si="0"/>
        <v>8864</v>
      </c>
      <c r="S8" s="78">
        <f t="shared" si="0"/>
        <v>4971</v>
      </c>
      <c r="T8" s="78">
        <f t="shared" si="0"/>
        <v>3893</v>
      </c>
      <c r="U8" s="78"/>
      <c r="V8" s="78">
        <f t="shared" si="0"/>
        <v>3349</v>
      </c>
      <c r="W8" s="78">
        <f t="shared" si="0"/>
        <v>1777</v>
      </c>
      <c r="X8" s="78">
        <f t="shared" si="0"/>
        <v>1572</v>
      </c>
      <c r="Y8" s="78"/>
      <c r="Z8" s="78">
        <f t="shared" si="0"/>
        <v>511</v>
      </c>
      <c r="AA8" s="78">
        <f t="shared" si="0"/>
        <v>276</v>
      </c>
      <c r="AB8" s="78">
        <f t="shared" si="0"/>
        <v>235</v>
      </c>
    </row>
    <row r="9" spans="1:29" x14ac:dyDescent="0.25">
      <c r="A9" s="26" t="s">
        <v>197</v>
      </c>
      <c r="B9" s="79">
        <f>+F9+J9+N9+R9+V9+Z9</f>
        <v>2103</v>
      </c>
      <c r="C9" s="79">
        <f t="shared" ref="C9:D24" si="1">+G9+K9+O9+S9+W9+AA9</f>
        <v>1113</v>
      </c>
      <c r="D9" s="79">
        <f t="shared" si="1"/>
        <v>990</v>
      </c>
      <c r="E9" s="79"/>
      <c r="F9" s="79">
        <v>680</v>
      </c>
      <c r="G9" s="79">
        <v>359</v>
      </c>
      <c r="H9" s="79">
        <v>321</v>
      </c>
      <c r="I9" s="79"/>
      <c r="J9" s="79">
        <v>523</v>
      </c>
      <c r="K9" s="79">
        <v>254</v>
      </c>
      <c r="L9" s="79">
        <v>269</v>
      </c>
      <c r="M9" s="79"/>
      <c r="N9" s="79">
        <v>269</v>
      </c>
      <c r="O9" s="79">
        <v>153</v>
      </c>
      <c r="P9" s="79">
        <v>116</v>
      </c>
      <c r="Q9" s="79"/>
      <c r="R9" s="79">
        <v>494</v>
      </c>
      <c r="S9" s="79">
        <v>282</v>
      </c>
      <c r="T9" s="79">
        <v>212</v>
      </c>
      <c r="U9" s="79"/>
      <c r="V9" s="79">
        <v>109</v>
      </c>
      <c r="W9" s="79">
        <v>49</v>
      </c>
      <c r="X9" s="79">
        <v>60</v>
      </c>
      <c r="Y9" s="79"/>
      <c r="Z9" s="79">
        <v>28</v>
      </c>
      <c r="AA9" s="79">
        <v>16</v>
      </c>
      <c r="AB9" s="79">
        <v>12</v>
      </c>
      <c r="AC9" s="120"/>
    </row>
    <row r="10" spans="1:29" x14ac:dyDescent="0.25">
      <c r="A10" s="26" t="s">
        <v>198</v>
      </c>
      <c r="B10" s="79">
        <f t="shared" ref="B10:D34" si="2">+F10+J10+N10+R10+V10+Z10</f>
        <v>2226</v>
      </c>
      <c r="C10" s="79">
        <f t="shared" si="1"/>
        <v>1206</v>
      </c>
      <c r="D10" s="79">
        <f t="shared" si="1"/>
        <v>1020</v>
      </c>
      <c r="E10" s="79"/>
      <c r="F10" s="79">
        <v>710</v>
      </c>
      <c r="G10" s="79">
        <v>354</v>
      </c>
      <c r="H10" s="79">
        <v>356</v>
      </c>
      <c r="I10" s="79"/>
      <c r="J10" s="79">
        <v>436</v>
      </c>
      <c r="K10" s="79">
        <v>257</v>
      </c>
      <c r="L10" s="79">
        <v>179</v>
      </c>
      <c r="M10" s="79"/>
      <c r="N10" s="79">
        <v>343</v>
      </c>
      <c r="O10" s="79">
        <v>191</v>
      </c>
      <c r="P10" s="79">
        <v>152</v>
      </c>
      <c r="Q10" s="79"/>
      <c r="R10" s="79">
        <v>567</v>
      </c>
      <c r="S10" s="79">
        <v>305</v>
      </c>
      <c r="T10" s="79">
        <v>262</v>
      </c>
      <c r="U10" s="79"/>
      <c r="V10" s="79">
        <v>163</v>
      </c>
      <c r="W10" s="79">
        <v>96</v>
      </c>
      <c r="X10" s="79">
        <v>67</v>
      </c>
      <c r="Y10" s="79"/>
      <c r="Z10" s="79">
        <v>7</v>
      </c>
      <c r="AA10" s="79">
        <v>3</v>
      </c>
      <c r="AB10" s="79">
        <v>4</v>
      </c>
    </row>
    <row r="11" spans="1:29" x14ac:dyDescent="0.25">
      <c r="A11" s="26" t="s">
        <v>199</v>
      </c>
      <c r="B11" s="79">
        <f t="shared" si="2"/>
        <v>1647</v>
      </c>
      <c r="C11" s="79">
        <f>+G11+K11+O11+S11+W11</f>
        <v>950</v>
      </c>
      <c r="D11" s="79">
        <f t="shared" si="1"/>
        <v>697</v>
      </c>
      <c r="E11" s="79"/>
      <c r="F11" s="79">
        <v>574</v>
      </c>
      <c r="G11" s="79">
        <v>310</v>
      </c>
      <c r="H11" s="79">
        <v>264</v>
      </c>
      <c r="I11" s="79"/>
      <c r="J11" s="79">
        <v>296</v>
      </c>
      <c r="K11" s="79">
        <v>190</v>
      </c>
      <c r="L11" s="79">
        <v>106</v>
      </c>
      <c r="M11" s="79"/>
      <c r="N11" s="79">
        <v>288</v>
      </c>
      <c r="O11" s="79">
        <v>167</v>
      </c>
      <c r="P11" s="79">
        <v>121</v>
      </c>
      <c r="Q11" s="79"/>
      <c r="R11" s="79">
        <v>382</v>
      </c>
      <c r="S11" s="79">
        <v>232</v>
      </c>
      <c r="T11" s="79">
        <v>150</v>
      </c>
      <c r="U11" s="79"/>
      <c r="V11" s="79">
        <v>105</v>
      </c>
      <c r="W11" s="79">
        <v>51</v>
      </c>
      <c r="X11" s="79">
        <v>54</v>
      </c>
      <c r="Y11" s="79"/>
      <c r="Z11" s="79">
        <v>2</v>
      </c>
      <c r="AA11" s="79" t="s">
        <v>191</v>
      </c>
      <c r="AB11" s="79">
        <v>2</v>
      </c>
    </row>
    <row r="12" spans="1:29" x14ac:dyDescent="0.25">
      <c r="A12" s="26" t="s">
        <v>200</v>
      </c>
      <c r="B12" s="79">
        <f t="shared" si="2"/>
        <v>2365</v>
      </c>
      <c r="C12" s="79">
        <f t="shared" si="1"/>
        <v>1316</v>
      </c>
      <c r="D12" s="79">
        <f t="shared" si="1"/>
        <v>1049</v>
      </c>
      <c r="E12" s="79"/>
      <c r="F12" s="79">
        <v>654</v>
      </c>
      <c r="G12" s="79">
        <v>359</v>
      </c>
      <c r="H12" s="79">
        <v>295</v>
      </c>
      <c r="I12" s="79"/>
      <c r="J12" s="79">
        <v>481</v>
      </c>
      <c r="K12" s="79">
        <v>251</v>
      </c>
      <c r="L12" s="79">
        <v>230</v>
      </c>
      <c r="M12" s="79"/>
      <c r="N12" s="79">
        <v>276</v>
      </c>
      <c r="O12" s="79">
        <v>154</v>
      </c>
      <c r="P12" s="79">
        <v>122</v>
      </c>
      <c r="Q12" s="79"/>
      <c r="R12" s="79">
        <v>609</v>
      </c>
      <c r="S12" s="79">
        <v>383</v>
      </c>
      <c r="T12" s="79">
        <v>226</v>
      </c>
      <c r="U12" s="79"/>
      <c r="V12" s="79">
        <v>330</v>
      </c>
      <c r="W12" s="79">
        <v>163</v>
      </c>
      <c r="X12" s="79">
        <v>167</v>
      </c>
      <c r="Y12" s="79"/>
      <c r="Z12" s="79">
        <v>15</v>
      </c>
      <c r="AA12" s="79">
        <v>6</v>
      </c>
      <c r="AB12" s="79">
        <v>9</v>
      </c>
    </row>
    <row r="13" spans="1:29" x14ac:dyDescent="0.25">
      <c r="A13" s="26" t="s">
        <v>201</v>
      </c>
      <c r="B13" s="79">
        <f t="shared" si="2"/>
        <v>386</v>
      </c>
      <c r="C13" s="79">
        <f t="shared" si="1"/>
        <v>252</v>
      </c>
      <c r="D13" s="79">
        <f t="shared" si="1"/>
        <v>134</v>
      </c>
      <c r="E13" s="79"/>
      <c r="F13" s="79">
        <v>122</v>
      </c>
      <c r="G13" s="79">
        <v>71</v>
      </c>
      <c r="H13" s="79">
        <v>51</v>
      </c>
      <c r="I13" s="79"/>
      <c r="J13" s="79">
        <v>78</v>
      </c>
      <c r="K13" s="79">
        <v>54</v>
      </c>
      <c r="L13" s="79">
        <v>24</v>
      </c>
      <c r="M13" s="79"/>
      <c r="N13" s="79">
        <v>41</v>
      </c>
      <c r="O13" s="79">
        <v>37</v>
      </c>
      <c r="P13" s="79">
        <v>4</v>
      </c>
      <c r="Q13" s="79"/>
      <c r="R13" s="79">
        <v>101</v>
      </c>
      <c r="S13" s="79">
        <v>56</v>
      </c>
      <c r="T13" s="79">
        <v>45</v>
      </c>
      <c r="U13" s="79"/>
      <c r="V13" s="79">
        <v>38</v>
      </c>
      <c r="W13" s="79">
        <v>29</v>
      </c>
      <c r="X13" s="79">
        <v>9</v>
      </c>
      <c r="Y13" s="79"/>
      <c r="Z13" s="79">
        <v>6</v>
      </c>
      <c r="AA13" s="79">
        <v>5</v>
      </c>
      <c r="AB13" s="79">
        <v>1</v>
      </c>
      <c r="AC13" s="121"/>
    </row>
    <row r="14" spans="1:29" x14ac:dyDescent="0.25">
      <c r="A14" s="26" t="s">
        <v>202</v>
      </c>
      <c r="B14" s="79">
        <f t="shared" si="2"/>
        <v>956</v>
      </c>
      <c r="C14" s="79">
        <f t="shared" si="1"/>
        <v>597</v>
      </c>
      <c r="D14" s="79">
        <f t="shared" si="1"/>
        <v>359</v>
      </c>
      <c r="E14" s="79"/>
      <c r="F14" s="79">
        <v>272</v>
      </c>
      <c r="G14" s="79">
        <v>175</v>
      </c>
      <c r="H14" s="79">
        <v>97</v>
      </c>
      <c r="I14" s="79"/>
      <c r="J14" s="79">
        <v>220</v>
      </c>
      <c r="K14" s="79">
        <v>128</v>
      </c>
      <c r="L14" s="79">
        <v>92</v>
      </c>
      <c r="M14" s="79"/>
      <c r="N14" s="79">
        <v>132</v>
      </c>
      <c r="O14" s="79">
        <v>89</v>
      </c>
      <c r="P14" s="79">
        <v>43</v>
      </c>
      <c r="Q14" s="79"/>
      <c r="R14" s="79">
        <v>244</v>
      </c>
      <c r="S14" s="79">
        <v>146</v>
      </c>
      <c r="T14" s="79">
        <v>98</v>
      </c>
      <c r="U14" s="79"/>
      <c r="V14" s="79">
        <v>81</v>
      </c>
      <c r="W14" s="79">
        <v>55</v>
      </c>
      <c r="X14" s="79">
        <v>26</v>
      </c>
      <c r="Y14" s="79"/>
      <c r="Z14" s="79">
        <v>7</v>
      </c>
      <c r="AA14" s="79">
        <v>4</v>
      </c>
      <c r="AB14" s="79">
        <v>3</v>
      </c>
      <c r="AC14" s="120"/>
    </row>
    <row r="15" spans="1:29" x14ac:dyDescent="0.25">
      <c r="A15" s="26" t="s">
        <v>203</v>
      </c>
      <c r="B15" s="79">
        <f t="shared" si="2"/>
        <v>134</v>
      </c>
      <c r="C15" s="79">
        <f t="shared" si="1"/>
        <v>93</v>
      </c>
      <c r="D15" s="79">
        <f>+H15+L15+P15+T15+X15</f>
        <v>41</v>
      </c>
      <c r="E15" s="79"/>
      <c r="F15" s="79">
        <v>40</v>
      </c>
      <c r="G15" s="79">
        <v>29</v>
      </c>
      <c r="H15" s="79">
        <v>11</v>
      </c>
      <c r="I15" s="79"/>
      <c r="J15" s="79">
        <v>20</v>
      </c>
      <c r="K15" s="79">
        <v>13</v>
      </c>
      <c r="L15" s="79">
        <v>7</v>
      </c>
      <c r="M15" s="79"/>
      <c r="N15" s="79">
        <v>7</v>
      </c>
      <c r="O15" s="79">
        <v>5</v>
      </c>
      <c r="P15" s="79">
        <v>2</v>
      </c>
      <c r="Q15" s="79"/>
      <c r="R15" s="79">
        <v>55</v>
      </c>
      <c r="S15" s="79">
        <v>38</v>
      </c>
      <c r="T15" s="79">
        <v>17</v>
      </c>
      <c r="U15" s="79"/>
      <c r="V15" s="79">
        <v>9</v>
      </c>
      <c r="W15" s="79">
        <v>5</v>
      </c>
      <c r="X15" s="79">
        <v>4</v>
      </c>
      <c r="Y15" s="79"/>
      <c r="Z15" s="79">
        <v>3</v>
      </c>
      <c r="AA15" s="79">
        <v>3</v>
      </c>
      <c r="AB15" s="79" t="s">
        <v>191</v>
      </c>
      <c r="AC15" s="121"/>
    </row>
    <row r="16" spans="1:29" x14ac:dyDescent="0.25">
      <c r="A16" s="26" t="s">
        <v>204</v>
      </c>
      <c r="B16" s="79">
        <f t="shared" si="2"/>
        <v>3443</v>
      </c>
      <c r="C16" s="79">
        <f t="shared" si="1"/>
        <v>1954</v>
      </c>
      <c r="D16" s="79">
        <f t="shared" si="1"/>
        <v>1489</v>
      </c>
      <c r="E16" s="79"/>
      <c r="F16" s="79">
        <v>1240</v>
      </c>
      <c r="G16" s="79">
        <v>695</v>
      </c>
      <c r="H16" s="79">
        <v>545</v>
      </c>
      <c r="I16" s="79"/>
      <c r="J16" s="79">
        <v>740</v>
      </c>
      <c r="K16" s="79">
        <v>404</v>
      </c>
      <c r="L16" s="79">
        <v>336</v>
      </c>
      <c r="M16" s="79"/>
      <c r="N16" s="79">
        <v>405</v>
      </c>
      <c r="O16" s="79">
        <v>250</v>
      </c>
      <c r="P16" s="79">
        <v>155</v>
      </c>
      <c r="Q16" s="79"/>
      <c r="R16" s="79">
        <v>862</v>
      </c>
      <c r="S16" s="79">
        <v>486</v>
      </c>
      <c r="T16" s="79">
        <v>376</v>
      </c>
      <c r="U16" s="79"/>
      <c r="V16" s="79">
        <v>178</v>
      </c>
      <c r="W16" s="79">
        <v>109</v>
      </c>
      <c r="X16" s="79">
        <v>69</v>
      </c>
      <c r="Y16" s="79"/>
      <c r="Z16" s="79">
        <v>18</v>
      </c>
      <c r="AA16" s="79">
        <v>10</v>
      </c>
      <c r="AB16" s="79">
        <v>8</v>
      </c>
      <c r="AC16" s="121"/>
    </row>
    <row r="17" spans="1:29" x14ac:dyDescent="0.25">
      <c r="A17" s="26" t="s">
        <v>205</v>
      </c>
      <c r="B17" s="79">
        <f t="shared" si="2"/>
        <v>1305</v>
      </c>
      <c r="C17" s="79">
        <f t="shared" si="1"/>
        <v>729</v>
      </c>
      <c r="D17" s="79">
        <f t="shared" si="1"/>
        <v>576</v>
      </c>
      <c r="E17" s="79"/>
      <c r="F17" s="79">
        <v>358</v>
      </c>
      <c r="G17" s="79">
        <v>201</v>
      </c>
      <c r="H17" s="79">
        <v>157</v>
      </c>
      <c r="I17" s="79"/>
      <c r="J17" s="79">
        <v>287</v>
      </c>
      <c r="K17" s="79">
        <v>153</v>
      </c>
      <c r="L17" s="79">
        <v>134</v>
      </c>
      <c r="M17" s="79"/>
      <c r="N17" s="79">
        <v>221</v>
      </c>
      <c r="O17" s="79">
        <v>134</v>
      </c>
      <c r="P17" s="79">
        <v>87</v>
      </c>
      <c r="Q17" s="79"/>
      <c r="R17" s="79">
        <v>271</v>
      </c>
      <c r="S17" s="79">
        <v>138</v>
      </c>
      <c r="T17" s="79">
        <v>133</v>
      </c>
      <c r="U17" s="79"/>
      <c r="V17" s="79">
        <v>149</v>
      </c>
      <c r="W17" s="79">
        <v>89</v>
      </c>
      <c r="X17" s="79">
        <v>60</v>
      </c>
      <c r="Y17" s="79"/>
      <c r="Z17" s="79">
        <v>19</v>
      </c>
      <c r="AA17" s="79">
        <v>14</v>
      </c>
      <c r="AB17" s="79">
        <v>5</v>
      </c>
      <c r="AC17" s="121"/>
    </row>
    <row r="18" spans="1:29" x14ac:dyDescent="0.25">
      <c r="A18" s="26" t="s">
        <v>206</v>
      </c>
      <c r="B18" s="79">
        <f t="shared" si="2"/>
        <v>1744</v>
      </c>
      <c r="C18" s="79">
        <f t="shared" si="1"/>
        <v>1058</v>
      </c>
      <c r="D18" s="79">
        <f t="shared" si="1"/>
        <v>686</v>
      </c>
      <c r="E18" s="79"/>
      <c r="F18" s="79">
        <v>644</v>
      </c>
      <c r="G18" s="79">
        <v>392</v>
      </c>
      <c r="H18" s="79">
        <v>252</v>
      </c>
      <c r="I18" s="79"/>
      <c r="J18" s="79">
        <v>385</v>
      </c>
      <c r="K18" s="79">
        <v>224</v>
      </c>
      <c r="L18" s="79">
        <v>161</v>
      </c>
      <c r="M18" s="79"/>
      <c r="N18" s="79">
        <v>225</v>
      </c>
      <c r="O18" s="79">
        <v>139</v>
      </c>
      <c r="P18" s="79">
        <v>86</v>
      </c>
      <c r="Q18" s="79"/>
      <c r="R18" s="79">
        <v>359</v>
      </c>
      <c r="S18" s="79">
        <v>224</v>
      </c>
      <c r="T18" s="79">
        <v>135</v>
      </c>
      <c r="U18" s="79"/>
      <c r="V18" s="79">
        <v>114</v>
      </c>
      <c r="W18" s="79">
        <v>66</v>
      </c>
      <c r="X18" s="79">
        <v>48</v>
      </c>
      <c r="Y18" s="79"/>
      <c r="Z18" s="79">
        <v>17</v>
      </c>
      <c r="AA18" s="79">
        <v>13</v>
      </c>
      <c r="AB18" s="79">
        <v>4</v>
      </c>
      <c r="AC18" s="121"/>
    </row>
    <row r="19" spans="1:29" x14ac:dyDescent="0.25">
      <c r="A19" s="26" t="s">
        <v>207</v>
      </c>
      <c r="B19" s="79">
        <f t="shared" si="2"/>
        <v>732</v>
      </c>
      <c r="C19" s="79">
        <f>+G19+K19+O19+S19+W19</f>
        <v>465</v>
      </c>
      <c r="D19" s="79">
        <f t="shared" si="1"/>
        <v>267</v>
      </c>
      <c r="E19" s="79"/>
      <c r="F19" s="79">
        <v>245</v>
      </c>
      <c r="G19" s="79">
        <v>152</v>
      </c>
      <c r="H19" s="79">
        <v>93</v>
      </c>
      <c r="I19" s="79"/>
      <c r="J19" s="79">
        <v>203</v>
      </c>
      <c r="K19" s="79">
        <v>143</v>
      </c>
      <c r="L19" s="79">
        <v>60</v>
      </c>
      <c r="M19" s="79"/>
      <c r="N19" s="79">
        <v>72</v>
      </c>
      <c r="O19" s="79">
        <v>47</v>
      </c>
      <c r="P19" s="79">
        <v>25</v>
      </c>
      <c r="Q19" s="79"/>
      <c r="R19" s="79">
        <v>170</v>
      </c>
      <c r="S19" s="79">
        <v>100</v>
      </c>
      <c r="T19" s="79">
        <v>70</v>
      </c>
      <c r="U19" s="79"/>
      <c r="V19" s="79">
        <v>40</v>
      </c>
      <c r="W19" s="79">
        <v>23</v>
      </c>
      <c r="X19" s="79">
        <v>17</v>
      </c>
      <c r="Y19" s="79"/>
      <c r="Z19" s="79">
        <v>2</v>
      </c>
      <c r="AA19" s="79" t="s">
        <v>191</v>
      </c>
      <c r="AB19" s="79">
        <v>2</v>
      </c>
      <c r="AC19" s="121"/>
    </row>
    <row r="20" spans="1:29" x14ac:dyDescent="0.25">
      <c r="A20" s="108" t="s">
        <v>208</v>
      </c>
      <c r="B20" s="79">
        <f t="shared" si="2"/>
        <v>4234</v>
      </c>
      <c r="C20" s="79">
        <f t="shared" si="1"/>
        <v>2393</v>
      </c>
      <c r="D20" s="79">
        <f t="shared" si="1"/>
        <v>1841</v>
      </c>
      <c r="E20" s="79"/>
      <c r="F20" s="79">
        <v>1233</v>
      </c>
      <c r="G20" s="79">
        <v>752</v>
      </c>
      <c r="H20" s="79">
        <v>481</v>
      </c>
      <c r="I20" s="79"/>
      <c r="J20" s="79">
        <v>693</v>
      </c>
      <c r="K20" s="79">
        <v>412</v>
      </c>
      <c r="L20" s="79">
        <v>281</v>
      </c>
      <c r="M20" s="79"/>
      <c r="N20" s="79">
        <v>576</v>
      </c>
      <c r="O20" s="79">
        <v>353</v>
      </c>
      <c r="P20" s="79">
        <v>223</v>
      </c>
      <c r="Q20" s="79"/>
      <c r="R20" s="79">
        <v>1312</v>
      </c>
      <c r="S20" s="79">
        <v>663</v>
      </c>
      <c r="T20" s="79">
        <v>649</v>
      </c>
      <c r="U20" s="79"/>
      <c r="V20" s="79">
        <v>332</v>
      </c>
      <c r="W20" s="79">
        <v>162</v>
      </c>
      <c r="X20" s="79">
        <v>170</v>
      </c>
      <c r="Y20" s="79"/>
      <c r="Z20" s="79">
        <v>88</v>
      </c>
      <c r="AA20" s="79">
        <v>51</v>
      </c>
      <c r="AB20" s="79">
        <v>37</v>
      </c>
      <c r="AC20" s="121"/>
    </row>
    <row r="21" spans="1:29" x14ac:dyDescent="0.25">
      <c r="A21" s="26" t="s">
        <v>209</v>
      </c>
      <c r="B21" s="79">
        <f t="shared" si="2"/>
        <v>805</v>
      </c>
      <c r="C21" s="79">
        <f t="shared" si="1"/>
        <v>427</v>
      </c>
      <c r="D21" s="79">
        <f t="shared" si="1"/>
        <v>378</v>
      </c>
      <c r="E21" s="79"/>
      <c r="F21" s="79">
        <v>202</v>
      </c>
      <c r="G21" s="79">
        <v>127</v>
      </c>
      <c r="H21" s="79">
        <v>75</v>
      </c>
      <c r="I21" s="79"/>
      <c r="J21" s="79">
        <v>182</v>
      </c>
      <c r="K21" s="79">
        <v>91</v>
      </c>
      <c r="L21" s="79">
        <v>91</v>
      </c>
      <c r="M21" s="79"/>
      <c r="N21" s="79">
        <v>63</v>
      </c>
      <c r="O21" s="79">
        <v>27</v>
      </c>
      <c r="P21" s="79">
        <v>36</v>
      </c>
      <c r="Q21" s="79"/>
      <c r="R21" s="79">
        <v>243</v>
      </c>
      <c r="S21" s="79">
        <v>128</v>
      </c>
      <c r="T21" s="79">
        <v>115</v>
      </c>
      <c r="U21" s="79"/>
      <c r="V21" s="79">
        <v>65</v>
      </c>
      <c r="W21" s="79">
        <v>37</v>
      </c>
      <c r="X21" s="79">
        <v>28</v>
      </c>
      <c r="Y21" s="79"/>
      <c r="Z21" s="79">
        <v>50</v>
      </c>
      <c r="AA21" s="79">
        <v>17</v>
      </c>
      <c r="AB21" s="79">
        <v>33</v>
      </c>
      <c r="AC21" s="121"/>
    </row>
    <row r="22" spans="1:29" x14ac:dyDescent="0.25">
      <c r="A22" s="26" t="s">
        <v>210</v>
      </c>
      <c r="B22" s="79">
        <f t="shared" si="2"/>
        <v>2022</v>
      </c>
      <c r="C22" s="79">
        <f t="shared" si="1"/>
        <v>1146</v>
      </c>
      <c r="D22" s="79">
        <f t="shared" si="1"/>
        <v>876</v>
      </c>
      <c r="E22" s="79"/>
      <c r="F22" s="79">
        <v>542</v>
      </c>
      <c r="G22" s="79">
        <v>298</v>
      </c>
      <c r="H22" s="79">
        <v>244</v>
      </c>
      <c r="I22" s="79"/>
      <c r="J22" s="79">
        <v>445</v>
      </c>
      <c r="K22" s="79">
        <v>270</v>
      </c>
      <c r="L22" s="79">
        <v>175</v>
      </c>
      <c r="M22" s="79"/>
      <c r="N22" s="79">
        <v>327</v>
      </c>
      <c r="O22" s="79">
        <v>192</v>
      </c>
      <c r="P22" s="79">
        <v>135</v>
      </c>
      <c r="Q22" s="79"/>
      <c r="R22" s="79">
        <v>427</v>
      </c>
      <c r="S22" s="79">
        <v>246</v>
      </c>
      <c r="T22" s="79">
        <v>181</v>
      </c>
      <c r="U22" s="79"/>
      <c r="V22" s="79">
        <v>271</v>
      </c>
      <c r="W22" s="79">
        <v>134</v>
      </c>
      <c r="X22" s="79">
        <v>137</v>
      </c>
      <c r="Y22" s="79"/>
      <c r="Z22" s="79">
        <v>10</v>
      </c>
      <c r="AA22" s="79">
        <v>6</v>
      </c>
      <c r="AB22" s="79">
        <v>4</v>
      </c>
      <c r="AC22" s="121"/>
    </row>
    <row r="23" spans="1:29" x14ac:dyDescent="0.25">
      <c r="A23" s="26" t="s">
        <v>211</v>
      </c>
      <c r="B23" s="79">
        <f t="shared" si="2"/>
        <v>670</v>
      </c>
      <c r="C23" s="79">
        <f t="shared" si="1"/>
        <v>379</v>
      </c>
      <c r="D23" s="79">
        <f t="shared" si="1"/>
        <v>291</v>
      </c>
      <c r="E23" s="79"/>
      <c r="F23" s="79">
        <v>297</v>
      </c>
      <c r="G23" s="79">
        <v>166</v>
      </c>
      <c r="H23" s="79">
        <v>131</v>
      </c>
      <c r="I23" s="79"/>
      <c r="J23" s="79">
        <v>134</v>
      </c>
      <c r="K23" s="79">
        <v>88</v>
      </c>
      <c r="L23" s="79">
        <v>46</v>
      </c>
      <c r="M23" s="79"/>
      <c r="N23" s="79">
        <v>55</v>
      </c>
      <c r="O23" s="79">
        <v>35</v>
      </c>
      <c r="P23" s="79">
        <v>20</v>
      </c>
      <c r="Q23" s="79"/>
      <c r="R23" s="79">
        <v>120</v>
      </c>
      <c r="S23" s="79">
        <v>60</v>
      </c>
      <c r="T23" s="79">
        <v>60</v>
      </c>
      <c r="U23" s="79"/>
      <c r="V23" s="79">
        <v>57</v>
      </c>
      <c r="W23" s="79">
        <v>25</v>
      </c>
      <c r="X23" s="79">
        <v>32</v>
      </c>
      <c r="Y23" s="79"/>
      <c r="Z23" s="79">
        <v>7</v>
      </c>
      <c r="AA23" s="79">
        <v>5</v>
      </c>
      <c r="AB23" s="79">
        <v>2</v>
      </c>
      <c r="AC23" s="120"/>
    </row>
    <row r="24" spans="1:29" x14ac:dyDescent="0.25">
      <c r="A24" s="26" t="s">
        <v>212</v>
      </c>
      <c r="B24" s="79">
        <f t="shared" si="2"/>
        <v>1062</v>
      </c>
      <c r="C24" s="79">
        <f t="shared" si="1"/>
        <v>598</v>
      </c>
      <c r="D24" s="79">
        <f t="shared" si="1"/>
        <v>464</v>
      </c>
      <c r="E24" s="79"/>
      <c r="F24" s="79">
        <v>401</v>
      </c>
      <c r="G24" s="79">
        <v>221</v>
      </c>
      <c r="H24" s="79">
        <v>180</v>
      </c>
      <c r="I24" s="79"/>
      <c r="J24" s="79">
        <v>215</v>
      </c>
      <c r="K24" s="79">
        <v>124</v>
      </c>
      <c r="L24" s="79">
        <v>91</v>
      </c>
      <c r="M24" s="79"/>
      <c r="N24" s="79">
        <v>159</v>
      </c>
      <c r="O24" s="79">
        <v>92</v>
      </c>
      <c r="P24" s="79">
        <v>67</v>
      </c>
      <c r="Q24" s="79"/>
      <c r="R24" s="79">
        <v>178</v>
      </c>
      <c r="S24" s="79">
        <v>99</v>
      </c>
      <c r="T24" s="79">
        <v>79</v>
      </c>
      <c r="U24" s="79"/>
      <c r="V24" s="79">
        <v>78</v>
      </c>
      <c r="W24" s="79">
        <v>43</v>
      </c>
      <c r="X24" s="79">
        <v>35</v>
      </c>
      <c r="Y24" s="79"/>
      <c r="Z24" s="79">
        <v>31</v>
      </c>
      <c r="AA24" s="79">
        <v>19</v>
      </c>
      <c r="AB24" s="79">
        <v>12</v>
      </c>
      <c r="AC24" s="121"/>
    </row>
    <row r="25" spans="1:29" x14ac:dyDescent="0.25">
      <c r="A25" s="26" t="s">
        <v>213</v>
      </c>
      <c r="B25" s="79">
        <f t="shared" si="2"/>
        <v>432</v>
      </c>
      <c r="C25" s="79">
        <f t="shared" si="2"/>
        <v>259</v>
      </c>
      <c r="D25" s="79">
        <f t="shared" si="2"/>
        <v>173</v>
      </c>
      <c r="E25" s="79"/>
      <c r="F25" s="79">
        <v>137</v>
      </c>
      <c r="G25" s="79">
        <v>80</v>
      </c>
      <c r="H25" s="79">
        <v>57</v>
      </c>
      <c r="I25" s="79"/>
      <c r="J25" s="79">
        <v>85</v>
      </c>
      <c r="K25" s="79">
        <v>55</v>
      </c>
      <c r="L25" s="79">
        <v>30</v>
      </c>
      <c r="M25" s="79"/>
      <c r="N25" s="79">
        <v>29</v>
      </c>
      <c r="O25" s="79">
        <v>20</v>
      </c>
      <c r="P25" s="79">
        <v>9</v>
      </c>
      <c r="Q25" s="79"/>
      <c r="R25" s="79">
        <v>120</v>
      </c>
      <c r="S25" s="79">
        <v>71</v>
      </c>
      <c r="T25" s="79">
        <v>49</v>
      </c>
      <c r="U25" s="79"/>
      <c r="V25" s="79">
        <v>40</v>
      </c>
      <c r="W25" s="79">
        <v>19</v>
      </c>
      <c r="X25" s="79">
        <v>21</v>
      </c>
      <c r="Y25" s="79"/>
      <c r="Z25" s="79">
        <v>21</v>
      </c>
      <c r="AA25" s="79">
        <v>14</v>
      </c>
      <c r="AB25" s="79">
        <v>7</v>
      </c>
      <c r="AC25" s="121"/>
    </row>
    <row r="26" spans="1:29" x14ac:dyDescent="0.25">
      <c r="A26" s="26" t="s">
        <v>214</v>
      </c>
      <c r="B26" s="79">
        <f t="shared" si="2"/>
        <v>675</v>
      </c>
      <c r="C26" s="79">
        <f t="shared" si="2"/>
        <v>423</v>
      </c>
      <c r="D26" s="79">
        <f t="shared" si="2"/>
        <v>252</v>
      </c>
      <c r="E26" s="79"/>
      <c r="F26" s="79">
        <v>185</v>
      </c>
      <c r="G26" s="79">
        <v>112</v>
      </c>
      <c r="H26" s="79">
        <v>73</v>
      </c>
      <c r="I26" s="79"/>
      <c r="J26" s="79">
        <v>149</v>
      </c>
      <c r="K26" s="79">
        <v>85</v>
      </c>
      <c r="L26" s="79">
        <v>64</v>
      </c>
      <c r="M26" s="79"/>
      <c r="N26" s="79">
        <v>75</v>
      </c>
      <c r="O26" s="79">
        <v>46</v>
      </c>
      <c r="P26" s="79">
        <v>29</v>
      </c>
      <c r="Q26" s="79"/>
      <c r="R26" s="79">
        <v>179</v>
      </c>
      <c r="S26" s="79">
        <v>130</v>
      </c>
      <c r="T26" s="79">
        <v>49</v>
      </c>
      <c r="U26" s="79"/>
      <c r="V26" s="79">
        <v>66</v>
      </c>
      <c r="W26" s="79">
        <v>35</v>
      </c>
      <c r="X26" s="79">
        <v>31</v>
      </c>
      <c r="Y26" s="79"/>
      <c r="Z26" s="79">
        <v>21</v>
      </c>
      <c r="AA26" s="79">
        <v>15</v>
      </c>
      <c r="AB26" s="79">
        <v>6</v>
      </c>
      <c r="AC26" s="121"/>
    </row>
    <row r="27" spans="1:29" x14ac:dyDescent="0.25">
      <c r="A27" s="26" t="s">
        <v>215</v>
      </c>
      <c r="B27" s="79">
        <f t="shared" si="2"/>
        <v>775</v>
      </c>
      <c r="C27" s="79">
        <f t="shared" si="2"/>
        <v>463</v>
      </c>
      <c r="D27" s="79">
        <f t="shared" si="2"/>
        <v>312</v>
      </c>
      <c r="E27" s="79"/>
      <c r="F27" s="79">
        <v>255</v>
      </c>
      <c r="G27" s="79">
        <v>141</v>
      </c>
      <c r="H27" s="79">
        <v>114</v>
      </c>
      <c r="I27" s="79"/>
      <c r="J27" s="79">
        <v>158</v>
      </c>
      <c r="K27" s="79">
        <v>106</v>
      </c>
      <c r="L27" s="79">
        <v>52</v>
      </c>
      <c r="M27" s="79"/>
      <c r="N27" s="79">
        <v>104</v>
      </c>
      <c r="O27" s="79">
        <v>60</v>
      </c>
      <c r="P27" s="79">
        <v>44</v>
      </c>
      <c r="Q27" s="79"/>
      <c r="R27" s="79">
        <v>186</v>
      </c>
      <c r="S27" s="79">
        <v>111</v>
      </c>
      <c r="T27" s="79">
        <v>75</v>
      </c>
      <c r="U27" s="79"/>
      <c r="V27" s="79">
        <v>65</v>
      </c>
      <c r="W27" s="79">
        <v>40</v>
      </c>
      <c r="X27" s="79">
        <v>25</v>
      </c>
      <c r="Y27" s="79"/>
      <c r="Z27" s="79">
        <v>7</v>
      </c>
      <c r="AA27" s="79">
        <v>5</v>
      </c>
      <c r="AB27" s="79">
        <v>2</v>
      </c>
      <c r="AC27" s="121"/>
    </row>
    <row r="28" spans="1:29" x14ac:dyDescent="0.25">
      <c r="A28" s="26" t="s">
        <v>216</v>
      </c>
      <c r="B28" s="79">
        <f t="shared" si="2"/>
        <v>877</v>
      </c>
      <c r="C28" s="79">
        <f t="shared" si="2"/>
        <v>470</v>
      </c>
      <c r="D28" s="79">
        <f t="shared" si="2"/>
        <v>407</v>
      </c>
      <c r="E28" s="79"/>
      <c r="F28" s="79">
        <v>225</v>
      </c>
      <c r="G28" s="79">
        <v>134</v>
      </c>
      <c r="H28" s="79">
        <v>91</v>
      </c>
      <c r="I28" s="79"/>
      <c r="J28" s="79">
        <v>184</v>
      </c>
      <c r="K28" s="79">
        <v>98</v>
      </c>
      <c r="L28" s="79">
        <v>86</v>
      </c>
      <c r="M28" s="79"/>
      <c r="N28" s="79">
        <v>94</v>
      </c>
      <c r="O28" s="79">
        <v>56</v>
      </c>
      <c r="P28" s="79">
        <v>38</v>
      </c>
      <c r="Q28" s="79"/>
      <c r="R28" s="79">
        <v>269</v>
      </c>
      <c r="S28" s="79">
        <v>139</v>
      </c>
      <c r="T28" s="79">
        <v>130</v>
      </c>
      <c r="U28" s="79"/>
      <c r="V28" s="79">
        <v>89</v>
      </c>
      <c r="W28" s="79">
        <v>39</v>
      </c>
      <c r="X28" s="79">
        <v>50</v>
      </c>
      <c r="Y28" s="79"/>
      <c r="Z28" s="79">
        <v>16</v>
      </c>
      <c r="AA28" s="79">
        <v>4</v>
      </c>
      <c r="AB28" s="79">
        <v>12</v>
      </c>
      <c r="AC28" s="121"/>
    </row>
    <row r="29" spans="1:29" x14ac:dyDescent="0.25">
      <c r="A29" s="26" t="s">
        <v>217</v>
      </c>
      <c r="B29" s="79">
        <f t="shared" si="2"/>
        <v>1487</v>
      </c>
      <c r="C29" s="79">
        <f t="shared" si="2"/>
        <v>855</v>
      </c>
      <c r="D29" s="79">
        <f t="shared" si="2"/>
        <v>632</v>
      </c>
      <c r="E29" s="79"/>
      <c r="F29" s="79">
        <v>324</v>
      </c>
      <c r="G29" s="79">
        <v>202</v>
      </c>
      <c r="H29" s="79">
        <v>122</v>
      </c>
      <c r="I29" s="79"/>
      <c r="J29" s="79">
        <v>313</v>
      </c>
      <c r="K29" s="79">
        <v>197</v>
      </c>
      <c r="L29" s="79">
        <v>116</v>
      </c>
      <c r="M29" s="79"/>
      <c r="N29" s="79">
        <v>202</v>
      </c>
      <c r="O29" s="79">
        <v>118</v>
      </c>
      <c r="P29" s="79">
        <v>84</v>
      </c>
      <c r="Q29" s="79"/>
      <c r="R29" s="79">
        <v>436</v>
      </c>
      <c r="S29" s="79">
        <v>234</v>
      </c>
      <c r="T29" s="79">
        <v>202</v>
      </c>
      <c r="U29" s="79"/>
      <c r="V29" s="79">
        <v>191</v>
      </c>
      <c r="W29" s="79">
        <v>93</v>
      </c>
      <c r="X29" s="79">
        <v>98</v>
      </c>
      <c r="Y29" s="79"/>
      <c r="Z29" s="79">
        <v>21</v>
      </c>
      <c r="AA29" s="79">
        <v>11</v>
      </c>
      <c r="AB29" s="79">
        <v>10</v>
      </c>
      <c r="AC29" s="121"/>
    </row>
    <row r="30" spans="1:29" x14ac:dyDescent="0.25">
      <c r="A30" s="26" t="s">
        <v>218</v>
      </c>
      <c r="B30" s="79">
        <f t="shared" si="2"/>
        <v>720</v>
      </c>
      <c r="C30" s="79">
        <f t="shared" si="2"/>
        <v>374</v>
      </c>
      <c r="D30" s="79">
        <f t="shared" si="2"/>
        <v>346</v>
      </c>
      <c r="E30" s="79"/>
      <c r="F30" s="79">
        <v>157</v>
      </c>
      <c r="G30" s="79">
        <v>88</v>
      </c>
      <c r="H30" s="79">
        <v>69</v>
      </c>
      <c r="I30" s="79"/>
      <c r="J30" s="79">
        <v>129</v>
      </c>
      <c r="K30" s="79">
        <v>66</v>
      </c>
      <c r="L30" s="79">
        <v>63</v>
      </c>
      <c r="M30" s="79"/>
      <c r="N30" s="79">
        <v>46</v>
      </c>
      <c r="O30" s="79">
        <v>28</v>
      </c>
      <c r="P30" s="79">
        <v>18</v>
      </c>
      <c r="Q30" s="79"/>
      <c r="R30" s="79">
        <v>126</v>
      </c>
      <c r="S30" s="79">
        <v>71</v>
      </c>
      <c r="T30" s="79">
        <v>55</v>
      </c>
      <c r="U30" s="79"/>
      <c r="V30" s="79">
        <v>213</v>
      </c>
      <c r="W30" s="79">
        <v>96</v>
      </c>
      <c r="X30" s="79">
        <v>117</v>
      </c>
      <c r="Y30" s="79"/>
      <c r="Z30" s="79">
        <v>49</v>
      </c>
      <c r="AA30" s="79">
        <v>25</v>
      </c>
      <c r="AB30" s="79">
        <v>24</v>
      </c>
      <c r="AC30" s="121"/>
    </row>
    <row r="31" spans="1:29" x14ac:dyDescent="0.25">
      <c r="A31" s="26" t="s">
        <v>219</v>
      </c>
      <c r="B31" s="79">
        <f t="shared" si="2"/>
        <v>1036</v>
      </c>
      <c r="C31" s="79">
        <f t="shared" si="2"/>
        <v>611</v>
      </c>
      <c r="D31" s="79">
        <f t="shared" si="2"/>
        <v>425</v>
      </c>
      <c r="E31" s="79"/>
      <c r="F31" s="79">
        <v>212</v>
      </c>
      <c r="G31" s="79">
        <v>112</v>
      </c>
      <c r="H31" s="79">
        <v>100</v>
      </c>
      <c r="I31" s="79"/>
      <c r="J31" s="79">
        <v>223</v>
      </c>
      <c r="K31" s="79">
        <v>130</v>
      </c>
      <c r="L31" s="79">
        <v>93</v>
      </c>
      <c r="M31" s="79"/>
      <c r="N31" s="79">
        <v>152</v>
      </c>
      <c r="O31" s="79">
        <v>104</v>
      </c>
      <c r="P31" s="79">
        <v>48</v>
      </c>
      <c r="Q31" s="79"/>
      <c r="R31" s="79">
        <v>306</v>
      </c>
      <c r="S31" s="79">
        <v>172</v>
      </c>
      <c r="T31" s="79">
        <v>134</v>
      </c>
      <c r="U31" s="79"/>
      <c r="V31" s="79">
        <v>126</v>
      </c>
      <c r="W31" s="79">
        <v>87</v>
      </c>
      <c r="X31" s="79">
        <v>39</v>
      </c>
      <c r="Y31" s="79"/>
      <c r="Z31" s="79">
        <v>17</v>
      </c>
      <c r="AA31" s="79">
        <v>6</v>
      </c>
      <c r="AB31" s="79">
        <v>11</v>
      </c>
      <c r="AC31" s="121"/>
    </row>
    <row r="32" spans="1:29" x14ac:dyDescent="0.25">
      <c r="A32" s="26" t="s">
        <v>220</v>
      </c>
      <c r="B32" s="79">
        <f t="shared" si="2"/>
        <v>245</v>
      </c>
      <c r="C32" s="79">
        <f t="shared" si="2"/>
        <v>116</v>
      </c>
      <c r="D32" s="79">
        <f t="shared" si="2"/>
        <v>129</v>
      </c>
      <c r="E32" s="79"/>
      <c r="F32" s="79">
        <v>35</v>
      </c>
      <c r="G32" s="79">
        <v>20</v>
      </c>
      <c r="H32" s="79">
        <v>15</v>
      </c>
      <c r="I32" s="79"/>
      <c r="J32" s="79">
        <v>21</v>
      </c>
      <c r="K32" s="79">
        <v>14</v>
      </c>
      <c r="L32" s="79">
        <v>7</v>
      </c>
      <c r="M32" s="79"/>
      <c r="N32" s="79">
        <v>30</v>
      </c>
      <c r="O32" s="79">
        <v>24</v>
      </c>
      <c r="P32" s="79">
        <v>6</v>
      </c>
      <c r="Q32" s="79"/>
      <c r="R32" s="79">
        <v>121</v>
      </c>
      <c r="S32" s="79">
        <v>46</v>
      </c>
      <c r="T32" s="79">
        <v>75</v>
      </c>
      <c r="U32" s="79"/>
      <c r="V32" s="79">
        <v>25</v>
      </c>
      <c r="W32" s="79">
        <v>9</v>
      </c>
      <c r="X32" s="79">
        <v>16</v>
      </c>
      <c r="Y32" s="79"/>
      <c r="Z32" s="79">
        <v>13</v>
      </c>
      <c r="AA32" s="79">
        <v>3</v>
      </c>
      <c r="AB32" s="79">
        <v>10</v>
      </c>
      <c r="AC32" s="121"/>
    </row>
    <row r="33" spans="1:29" x14ac:dyDescent="0.25">
      <c r="A33" s="26" t="s">
        <v>221</v>
      </c>
      <c r="B33" s="79">
        <f t="shared" si="2"/>
        <v>1613</v>
      </c>
      <c r="C33" s="79">
        <f t="shared" si="2"/>
        <v>910</v>
      </c>
      <c r="D33" s="79">
        <f t="shared" si="2"/>
        <v>703</v>
      </c>
      <c r="E33" s="79"/>
      <c r="F33" s="79">
        <v>374</v>
      </c>
      <c r="G33" s="79">
        <v>214</v>
      </c>
      <c r="H33" s="79">
        <v>160</v>
      </c>
      <c r="I33" s="79"/>
      <c r="J33" s="79">
        <v>330</v>
      </c>
      <c r="K33" s="79">
        <v>178</v>
      </c>
      <c r="L33" s="79">
        <v>152</v>
      </c>
      <c r="M33" s="79"/>
      <c r="N33" s="79">
        <v>327</v>
      </c>
      <c r="O33" s="79">
        <v>194</v>
      </c>
      <c r="P33" s="79">
        <v>133</v>
      </c>
      <c r="Q33" s="79"/>
      <c r="R33" s="79">
        <v>324</v>
      </c>
      <c r="S33" s="79">
        <v>189</v>
      </c>
      <c r="T33" s="79">
        <v>135</v>
      </c>
      <c r="U33" s="79"/>
      <c r="V33" s="79">
        <v>243</v>
      </c>
      <c r="W33" s="79">
        <v>127</v>
      </c>
      <c r="X33" s="79">
        <v>116</v>
      </c>
      <c r="Y33" s="79"/>
      <c r="Z33" s="79">
        <v>15</v>
      </c>
      <c r="AA33" s="79">
        <v>8</v>
      </c>
      <c r="AB33" s="79">
        <v>7</v>
      </c>
      <c r="AC33" s="121"/>
    </row>
    <row r="34" spans="1:29" x14ac:dyDescent="0.25">
      <c r="A34" s="26" t="s">
        <v>222</v>
      </c>
      <c r="B34" s="79">
        <f t="shared" si="2"/>
        <v>1883</v>
      </c>
      <c r="C34" s="79">
        <f t="shared" si="2"/>
        <v>1089</v>
      </c>
      <c r="D34" s="79">
        <f t="shared" si="2"/>
        <v>794</v>
      </c>
      <c r="E34" s="79"/>
      <c r="F34" s="79">
        <v>646</v>
      </c>
      <c r="G34" s="79">
        <v>379</v>
      </c>
      <c r="H34" s="79">
        <v>267</v>
      </c>
      <c r="I34" s="79"/>
      <c r="J34" s="79">
        <v>467</v>
      </c>
      <c r="K34" s="79">
        <v>263</v>
      </c>
      <c r="L34" s="79">
        <v>204</v>
      </c>
      <c r="M34" s="79"/>
      <c r="N34" s="79">
        <v>246</v>
      </c>
      <c r="O34" s="79">
        <v>159</v>
      </c>
      <c r="P34" s="79">
        <v>87</v>
      </c>
      <c r="Q34" s="79"/>
      <c r="R34" s="79">
        <v>348</v>
      </c>
      <c r="S34" s="79">
        <v>188</v>
      </c>
      <c r="T34" s="79">
        <v>160</v>
      </c>
      <c r="U34" s="79"/>
      <c r="V34" s="79">
        <v>155</v>
      </c>
      <c r="W34" s="79">
        <v>87</v>
      </c>
      <c r="X34" s="79">
        <v>68</v>
      </c>
      <c r="Y34" s="79"/>
      <c r="Z34" s="79">
        <v>21</v>
      </c>
      <c r="AA34" s="79">
        <v>13</v>
      </c>
      <c r="AB34" s="79">
        <v>8</v>
      </c>
    </row>
    <row r="35" spans="1:29" ht="15.75" thickBot="1" x14ac:dyDescent="0.3">
      <c r="A35" s="27" t="s">
        <v>223</v>
      </c>
      <c r="B35" s="141">
        <f>+F35+J35+N35+R35+V35</f>
        <v>242</v>
      </c>
      <c r="C35" s="141">
        <f>+G35+K35+O35+S35+W35</f>
        <v>139</v>
      </c>
      <c r="D35" s="141">
        <f>+H35+L35+P35+T35+X35</f>
        <v>103</v>
      </c>
      <c r="E35" s="141"/>
      <c r="F35" s="141">
        <v>63</v>
      </c>
      <c r="G35" s="141">
        <v>37</v>
      </c>
      <c r="H35" s="141">
        <v>26</v>
      </c>
      <c r="I35" s="141"/>
      <c r="J35" s="141">
        <v>63</v>
      </c>
      <c r="K35" s="141">
        <v>35</v>
      </c>
      <c r="L35" s="141">
        <v>28</v>
      </c>
      <c r="M35" s="141"/>
      <c r="N35" s="141">
        <v>44</v>
      </c>
      <c r="O35" s="141">
        <v>24</v>
      </c>
      <c r="P35" s="141">
        <v>20</v>
      </c>
      <c r="Q35" s="141"/>
      <c r="R35" s="141">
        <v>55</v>
      </c>
      <c r="S35" s="141">
        <v>34</v>
      </c>
      <c r="T35" s="141">
        <v>21</v>
      </c>
      <c r="U35" s="141"/>
      <c r="V35" s="141">
        <v>17</v>
      </c>
      <c r="W35" s="141">
        <v>9</v>
      </c>
      <c r="X35" s="141">
        <v>8</v>
      </c>
      <c r="Y35" s="141"/>
      <c r="Z35" s="141" t="s">
        <v>191</v>
      </c>
      <c r="AA35" s="141" t="s">
        <v>191</v>
      </c>
      <c r="AB35" s="141" t="s">
        <v>191</v>
      </c>
      <c r="AC35" s="121"/>
    </row>
    <row r="36" spans="1:29" x14ac:dyDescent="0.25">
      <c r="A36" s="218" t="s">
        <v>122</v>
      </c>
      <c r="B36" s="218"/>
      <c r="C36" s="218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AC36" s="121"/>
    </row>
    <row r="37" spans="1:29" x14ac:dyDescent="0.25">
      <c r="AC37" s="121"/>
    </row>
    <row r="38" spans="1:29" x14ac:dyDescent="0.25">
      <c r="AC38" s="121"/>
    </row>
    <row r="39" spans="1:29" x14ac:dyDescent="0.25">
      <c r="AC39" s="121"/>
    </row>
    <row r="40" spans="1:29" x14ac:dyDescent="0.25">
      <c r="AC40" s="121"/>
    </row>
    <row r="41" spans="1:29" x14ac:dyDescent="0.25">
      <c r="AC41" s="120"/>
    </row>
    <row r="42" spans="1:29" x14ac:dyDescent="0.25">
      <c r="AC42" s="121"/>
    </row>
    <row r="43" spans="1:29" x14ac:dyDescent="0.25">
      <c r="AC43" s="121"/>
    </row>
    <row r="44" spans="1:29" x14ac:dyDescent="0.25">
      <c r="AC44" s="121"/>
    </row>
  </sheetData>
  <mergeCells count="14">
    <mergeCell ref="R6:T6"/>
    <mergeCell ref="V6:X6"/>
    <mergeCell ref="Z6:AB6"/>
    <mergeCell ref="A36:O36"/>
    <mergeCell ref="A6:A7"/>
    <mergeCell ref="B6:D6"/>
    <mergeCell ref="F6:H6"/>
    <mergeCell ref="J6:L6"/>
    <mergeCell ref="N6:P6"/>
    <mergeCell ref="A5:AB5"/>
    <mergeCell ref="A1:AB1"/>
    <mergeCell ref="A2:AB2"/>
    <mergeCell ref="A3:AB3"/>
    <mergeCell ref="A4:AB4"/>
  </mergeCells>
  <hyperlinks>
    <hyperlink ref="AC2" location="Contenido!A1" display="Contenido" xr:uid="{38E60298-88E3-45F9-B11B-D9A82BE268D9}"/>
  </hyperlinks>
  <pageMargins left="0.7" right="0.7" top="0.75" bottom="0.75" header="0.3" footer="0.3"/>
  <pageSetup scale="60" orientation="landscape" r:id="rId1"/>
  <ignoredErrors>
    <ignoredError sqref="C11 D15 C19" formula="1"/>
  </ignoredError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87AF1-AA6E-4D16-971E-3FE8F19D8D91}">
  <sheetPr>
    <tabColor rgb="FFF2DAB1"/>
    <pageSetUpPr fitToPage="1"/>
  </sheetPr>
  <dimension ref="A1:AC44"/>
  <sheetViews>
    <sheetView showGridLines="0" topLeftCell="C1" workbookViewId="0">
      <selection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5703125" customWidth="1"/>
    <col min="6" max="8" width="8.28515625" customWidth="1"/>
    <col min="9" max="9" width="1.5703125" customWidth="1"/>
    <col min="10" max="12" width="8.28515625" customWidth="1"/>
    <col min="13" max="13" width="1.85546875" customWidth="1"/>
    <col min="14" max="16" width="8.28515625" customWidth="1"/>
    <col min="17" max="17" width="1.42578125" customWidth="1"/>
    <col min="18" max="20" width="8.28515625" customWidth="1"/>
    <col min="21" max="21" width="1.42578125" customWidth="1"/>
    <col min="22" max="24" width="8.28515625" customWidth="1"/>
    <col min="25" max="25" width="1.5703125" customWidth="1"/>
    <col min="26" max="28" width="8.28515625" customWidth="1"/>
    <col min="29" max="29" width="14" style="119" customWidth="1"/>
  </cols>
  <sheetData>
    <row r="1" spans="1:29" x14ac:dyDescent="0.25">
      <c r="A1" s="223" t="s">
        <v>258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</row>
    <row r="2" spans="1:29" x14ac:dyDescent="0.25">
      <c r="A2" s="224" t="s">
        <v>259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114" t="s">
        <v>0</v>
      </c>
    </row>
    <row r="3" spans="1:29" x14ac:dyDescent="0.25">
      <c r="A3" s="223" t="s">
        <v>195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</row>
    <row r="4" spans="1:29" x14ac:dyDescent="0.25">
      <c r="A4" s="224" t="s">
        <v>112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</row>
    <row r="5" spans="1:29" x14ac:dyDescent="0.25">
      <c r="A5" s="224" t="s">
        <v>182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</row>
    <row r="6" spans="1:29" x14ac:dyDescent="0.25">
      <c r="A6" s="228" t="s">
        <v>196</v>
      </c>
      <c r="B6" s="226" t="s">
        <v>130</v>
      </c>
      <c r="C6" s="226"/>
      <c r="D6" s="226"/>
      <c r="E6" s="82"/>
      <c r="F6" s="226" t="s">
        <v>158</v>
      </c>
      <c r="G6" s="226"/>
      <c r="H6" s="226"/>
      <c r="I6" s="82"/>
      <c r="J6" s="226" t="s">
        <v>159</v>
      </c>
      <c r="K6" s="226"/>
      <c r="L6" s="226"/>
      <c r="M6" s="82"/>
      <c r="N6" s="226" t="s">
        <v>160</v>
      </c>
      <c r="O6" s="226"/>
      <c r="P6" s="226"/>
      <c r="Q6" s="82"/>
      <c r="R6" s="226" t="s">
        <v>162</v>
      </c>
      <c r="S6" s="226"/>
      <c r="T6" s="226"/>
      <c r="U6" s="82"/>
      <c r="V6" s="226" t="s">
        <v>163</v>
      </c>
      <c r="W6" s="226"/>
      <c r="X6" s="226"/>
      <c r="Y6" s="82"/>
      <c r="Z6" s="226" t="s">
        <v>164</v>
      </c>
      <c r="AA6" s="226"/>
      <c r="AB6" s="226"/>
    </row>
    <row r="7" spans="1:29" x14ac:dyDescent="0.25">
      <c r="A7" s="228"/>
      <c r="B7" s="83" t="s">
        <v>130</v>
      </c>
      <c r="C7" s="83" t="s">
        <v>184</v>
      </c>
      <c r="D7" s="83" t="s">
        <v>185</v>
      </c>
      <c r="E7" s="82"/>
      <c r="F7" s="83" t="s">
        <v>130</v>
      </c>
      <c r="G7" s="83" t="s">
        <v>184</v>
      </c>
      <c r="H7" s="83" t="s">
        <v>185</v>
      </c>
      <c r="I7" s="82"/>
      <c r="J7" s="83" t="s">
        <v>130</v>
      </c>
      <c r="K7" s="83" t="s">
        <v>184</v>
      </c>
      <c r="L7" s="83" t="s">
        <v>185</v>
      </c>
      <c r="M7" s="82"/>
      <c r="N7" s="83" t="s">
        <v>130</v>
      </c>
      <c r="O7" s="83" t="s">
        <v>184</v>
      </c>
      <c r="P7" s="83" t="s">
        <v>185</v>
      </c>
      <c r="Q7" s="82"/>
      <c r="R7" s="83" t="s">
        <v>130</v>
      </c>
      <c r="S7" s="83" t="s">
        <v>184</v>
      </c>
      <c r="T7" s="83" t="s">
        <v>185</v>
      </c>
      <c r="U7" s="82"/>
      <c r="V7" s="83" t="s">
        <v>130</v>
      </c>
      <c r="W7" s="83" t="s">
        <v>184</v>
      </c>
      <c r="X7" s="83" t="s">
        <v>185</v>
      </c>
      <c r="Y7" s="82"/>
      <c r="Z7" s="83" t="s">
        <v>130</v>
      </c>
      <c r="AA7" s="83" t="s">
        <v>184</v>
      </c>
      <c r="AB7" s="83" t="s">
        <v>185</v>
      </c>
      <c r="AC7" s="120"/>
    </row>
    <row r="8" spans="1:29" s="2" customFormat="1" x14ac:dyDescent="0.25">
      <c r="A8" s="25" t="s">
        <v>130</v>
      </c>
      <c r="B8" s="80">
        <v>9.6722103859001063</v>
      </c>
      <c r="C8" s="80">
        <v>11.119778313568474</v>
      </c>
      <c r="D8" s="80">
        <v>8.2531669937488985</v>
      </c>
      <c r="E8" s="80"/>
      <c r="F8" s="80">
        <v>13.129206329958166</v>
      </c>
      <c r="G8" s="80">
        <v>14.654967986720418</v>
      </c>
      <c r="H8" s="80">
        <v>11.532448194565083</v>
      </c>
      <c r="I8" s="80"/>
      <c r="J8" s="80">
        <v>10.748040571692025</v>
      </c>
      <c r="K8" s="80">
        <v>12.210280240613509</v>
      </c>
      <c r="L8" s="80">
        <v>9.2540269727068836</v>
      </c>
      <c r="M8" s="80"/>
      <c r="N8" s="80">
        <v>7.1967429050413116</v>
      </c>
      <c r="O8" s="80">
        <v>8.6437796402899156</v>
      </c>
      <c r="P8" s="80">
        <v>5.7390102460863552</v>
      </c>
      <c r="Q8" s="80"/>
      <c r="R8" s="80">
        <v>12.311111111111112</v>
      </c>
      <c r="S8" s="80">
        <v>14.170063567173113</v>
      </c>
      <c r="T8" s="80">
        <v>10.544705977951732</v>
      </c>
      <c r="U8" s="80"/>
      <c r="V8" s="80">
        <v>5.5258555258555262</v>
      </c>
      <c r="W8" s="80">
        <v>6.1981164980816184</v>
      </c>
      <c r="X8" s="80">
        <v>4.9223446893787575</v>
      </c>
      <c r="Y8" s="80"/>
      <c r="Z8" s="80">
        <v>2.6835416447852118</v>
      </c>
      <c r="AA8" s="80">
        <v>3.1374332158690463</v>
      </c>
      <c r="AB8" s="80">
        <v>2.2938018545632017</v>
      </c>
      <c r="AC8" s="120"/>
    </row>
    <row r="9" spans="1:29" x14ac:dyDescent="0.25">
      <c r="A9" s="26" t="s">
        <v>197</v>
      </c>
      <c r="B9" s="81">
        <v>9.9216833364785799</v>
      </c>
      <c r="C9" s="81">
        <v>10.480225988700564</v>
      </c>
      <c r="D9" s="81">
        <v>9.3608169440242062</v>
      </c>
      <c r="E9" s="81"/>
      <c r="F9" s="81">
        <v>13.937282229965156</v>
      </c>
      <c r="G9" s="81">
        <v>14.383012820512819</v>
      </c>
      <c r="H9" s="81">
        <v>13.470415442719261</v>
      </c>
      <c r="I9" s="81"/>
      <c r="J9" s="81">
        <v>12.566074002883228</v>
      </c>
      <c r="K9" s="81">
        <v>12.199807877041307</v>
      </c>
      <c r="L9" s="81">
        <v>12.932692307692308</v>
      </c>
      <c r="M9" s="81"/>
      <c r="N9" s="81">
        <v>7.0400418738550119</v>
      </c>
      <c r="O9" s="81">
        <v>7.6691729323308273</v>
      </c>
      <c r="P9" s="81">
        <v>6.3526834611171967</v>
      </c>
      <c r="Q9" s="81"/>
      <c r="R9" s="81">
        <v>12.131630648330059</v>
      </c>
      <c r="S9" s="81">
        <v>14.242424242424242</v>
      </c>
      <c r="T9" s="81">
        <v>10.133843212237094</v>
      </c>
      <c r="U9" s="81"/>
      <c r="V9" s="81">
        <v>3.4030596315953794</v>
      </c>
      <c r="W9" s="81">
        <v>3.1735751295336789</v>
      </c>
      <c r="X9" s="81">
        <v>3.6166365280289332</v>
      </c>
      <c r="Y9" s="81"/>
      <c r="Z9" s="81">
        <v>2.644003777148253</v>
      </c>
      <c r="AA9" s="81">
        <v>3.0592734225621414</v>
      </c>
      <c r="AB9" s="81">
        <v>2.2388059701492535</v>
      </c>
      <c r="AC9" s="120"/>
    </row>
    <row r="10" spans="1:29" x14ac:dyDescent="0.25">
      <c r="A10" s="26" t="s">
        <v>198</v>
      </c>
      <c r="B10" s="81">
        <v>9.5820240196289443</v>
      </c>
      <c r="C10" s="81">
        <v>10.479666319082376</v>
      </c>
      <c r="D10" s="81">
        <v>8.7008444937302745</v>
      </c>
      <c r="E10" s="81"/>
      <c r="F10" s="81">
        <v>13.859066952957253</v>
      </c>
      <c r="G10" s="81">
        <v>13.726250484683986</v>
      </c>
      <c r="H10" s="81">
        <v>13.9937106918239</v>
      </c>
      <c r="I10" s="81"/>
      <c r="J10" s="81">
        <v>10.062312485575815</v>
      </c>
      <c r="K10" s="81">
        <v>11.751257430269776</v>
      </c>
      <c r="L10" s="81">
        <v>8.3410997204100656</v>
      </c>
      <c r="M10" s="81"/>
      <c r="N10" s="81">
        <v>7.8096539162112926</v>
      </c>
      <c r="O10" s="81">
        <v>8.7294332723948802</v>
      </c>
      <c r="P10" s="81">
        <v>6.8965517241379306</v>
      </c>
      <c r="Q10" s="81"/>
      <c r="R10" s="81">
        <v>12.363715656345398</v>
      </c>
      <c r="S10" s="81">
        <v>13.531499556344276</v>
      </c>
      <c r="T10" s="81">
        <v>11.234991423670669</v>
      </c>
      <c r="U10" s="81"/>
      <c r="V10" s="81">
        <v>4.0658518333749072</v>
      </c>
      <c r="W10" s="81">
        <v>4.9205535622757566</v>
      </c>
      <c r="X10" s="81">
        <v>3.2555879494655007</v>
      </c>
      <c r="Y10" s="81"/>
      <c r="Z10" s="81">
        <v>0.88832487309644681</v>
      </c>
      <c r="AA10" s="81">
        <v>0.8595988538681949</v>
      </c>
      <c r="AB10" s="81">
        <v>0.91116173120728927</v>
      </c>
    </row>
    <row r="11" spans="1:29" x14ac:dyDescent="0.25">
      <c r="A11" s="26" t="s">
        <v>199</v>
      </c>
      <c r="B11" s="81">
        <v>9.3229933205026612</v>
      </c>
      <c r="C11" s="81">
        <v>10.857142857142858</v>
      </c>
      <c r="D11" s="81">
        <v>7.8174069089277705</v>
      </c>
      <c r="E11" s="81"/>
      <c r="F11" s="81">
        <v>13.755092259765156</v>
      </c>
      <c r="G11" s="81">
        <v>14.432029795158286</v>
      </c>
      <c r="H11" s="81">
        <v>13.037037037037036</v>
      </c>
      <c r="I11" s="81"/>
      <c r="J11" s="81">
        <v>8.428246013667426</v>
      </c>
      <c r="K11" s="81">
        <v>10.925819436457735</v>
      </c>
      <c r="L11" s="81">
        <v>5.9785673998871971</v>
      </c>
      <c r="M11" s="81"/>
      <c r="N11" s="81">
        <v>8.6175942549371634</v>
      </c>
      <c r="O11" s="81">
        <v>10.060240963855421</v>
      </c>
      <c r="P11" s="81">
        <v>7.1938168846611177</v>
      </c>
      <c r="Q11" s="81"/>
      <c r="R11" s="81">
        <v>11.9375</v>
      </c>
      <c r="S11" s="81">
        <v>14.563716258631512</v>
      </c>
      <c r="T11" s="81">
        <v>9.334163036714374</v>
      </c>
      <c r="U11" s="81"/>
      <c r="V11" s="81">
        <v>3.8759689922480618</v>
      </c>
      <c r="W11" s="81">
        <v>3.8812785388127851</v>
      </c>
      <c r="X11" s="81">
        <v>3.870967741935484</v>
      </c>
      <c r="Y11" s="81"/>
      <c r="Z11" s="81">
        <v>0.27397260273972601</v>
      </c>
      <c r="AA11" s="81" t="s">
        <v>191</v>
      </c>
      <c r="AB11" s="81">
        <v>0.46082949308755761</v>
      </c>
    </row>
    <row r="12" spans="1:29" x14ac:dyDescent="0.25">
      <c r="A12" s="26" t="s">
        <v>200</v>
      </c>
      <c r="B12" s="81">
        <v>9.9843796175117152</v>
      </c>
      <c r="C12" s="81">
        <v>11.146874470608166</v>
      </c>
      <c r="D12" s="81">
        <v>8.8292231293662145</v>
      </c>
      <c r="E12" s="81"/>
      <c r="F12" s="81">
        <v>13.204118715929738</v>
      </c>
      <c r="G12" s="81">
        <v>14.117184427841131</v>
      </c>
      <c r="H12" s="81">
        <v>12.240663900414937</v>
      </c>
      <c r="I12" s="81"/>
      <c r="J12" s="81">
        <v>11.643669813604454</v>
      </c>
      <c r="K12" s="81">
        <v>12.102217936354871</v>
      </c>
      <c r="L12" s="81">
        <v>11.18133203694701</v>
      </c>
      <c r="M12" s="81"/>
      <c r="N12" s="81">
        <v>7.0229007633587788</v>
      </c>
      <c r="O12" s="81">
        <v>7.861153649821337</v>
      </c>
      <c r="P12" s="81">
        <v>6.1897513952308465</v>
      </c>
      <c r="Q12" s="81"/>
      <c r="R12" s="81">
        <v>13.001707941929974</v>
      </c>
      <c r="S12" s="81">
        <v>16.078925272879932</v>
      </c>
      <c r="T12" s="81">
        <v>9.8175499565595139</v>
      </c>
      <c r="U12" s="81"/>
      <c r="V12" s="81">
        <v>8.0981595092024552</v>
      </c>
      <c r="W12" s="81">
        <v>8.4107327141382875</v>
      </c>
      <c r="X12" s="81">
        <v>7.8146934955545158</v>
      </c>
      <c r="Y12" s="81"/>
      <c r="Z12" s="81">
        <v>0.7836990595611284</v>
      </c>
      <c r="AA12" s="81">
        <v>0.65934065934065933</v>
      </c>
      <c r="AB12" s="81">
        <v>0.89641434262948216</v>
      </c>
    </row>
    <row r="13" spans="1:29" x14ac:dyDescent="0.25">
      <c r="A13" s="26" t="s">
        <v>201</v>
      </c>
      <c r="B13" s="81">
        <v>6.6152527849185949</v>
      </c>
      <c r="C13" s="81">
        <v>8.3582089552238816</v>
      </c>
      <c r="D13" s="81">
        <v>4.75177304964539</v>
      </c>
      <c r="E13" s="81"/>
      <c r="F13" s="81">
        <v>10.252100840336134</v>
      </c>
      <c r="G13" s="81">
        <v>11.360000000000001</v>
      </c>
      <c r="H13" s="81">
        <v>9.0265486725663724</v>
      </c>
      <c r="I13" s="81"/>
      <c r="J13" s="81">
        <v>7.521697203471553</v>
      </c>
      <c r="K13" s="81">
        <v>9.8003629764065341</v>
      </c>
      <c r="L13" s="81">
        <v>4.9382716049382713</v>
      </c>
      <c r="M13" s="81"/>
      <c r="N13" s="81">
        <v>3.8175046554934826</v>
      </c>
      <c r="O13" s="81">
        <v>6.25</v>
      </c>
      <c r="P13" s="81">
        <v>0.82987551867219922</v>
      </c>
      <c r="Q13" s="81"/>
      <c r="R13" s="81">
        <v>8.6919104991394143</v>
      </c>
      <c r="S13" s="81">
        <v>9.4117647058823533</v>
      </c>
      <c r="T13" s="81">
        <v>7.9365079365079358</v>
      </c>
      <c r="U13" s="81"/>
      <c r="V13" s="81">
        <v>3.9832285115303985</v>
      </c>
      <c r="W13" s="81">
        <v>6.5462753950338595</v>
      </c>
      <c r="X13" s="81">
        <v>1.7612524461839529</v>
      </c>
      <c r="Y13" s="81"/>
      <c r="Z13" s="81">
        <v>1.4354066985645932</v>
      </c>
      <c r="AA13" s="81">
        <v>2.3923444976076556</v>
      </c>
      <c r="AB13" s="81">
        <v>0.4784688995215311</v>
      </c>
      <c r="AC13" s="121"/>
    </row>
    <row r="14" spans="1:29" x14ac:dyDescent="0.25">
      <c r="A14" s="26" t="s">
        <v>202</v>
      </c>
      <c r="B14" s="81">
        <v>7.2749410242751695</v>
      </c>
      <c r="C14" s="81">
        <v>9.3838415592580944</v>
      </c>
      <c r="D14" s="81">
        <v>5.2957663372178789</v>
      </c>
      <c r="E14" s="81"/>
      <c r="F14" s="81">
        <v>9.9963248805586193</v>
      </c>
      <c r="G14" s="81">
        <v>12.764405543398979</v>
      </c>
      <c r="H14" s="81">
        <v>7.1851851851851851</v>
      </c>
      <c r="I14" s="81"/>
      <c r="J14" s="81">
        <v>9.105960264900661</v>
      </c>
      <c r="K14" s="81">
        <v>10.977701543739279</v>
      </c>
      <c r="L14" s="81">
        <v>7.3599999999999994</v>
      </c>
      <c r="M14" s="81"/>
      <c r="N14" s="81">
        <v>5.4343351173322354</v>
      </c>
      <c r="O14" s="81">
        <v>7.2416598860862491</v>
      </c>
      <c r="P14" s="81">
        <v>3.5833333333333335</v>
      </c>
      <c r="Q14" s="81"/>
      <c r="R14" s="81">
        <v>9.2284417549167923</v>
      </c>
      <c r="S14" s="81">
        <v>11.879576891781937</v>
      </c>
      <c r="T14" s="81">
        <v>6.925795053003533</v>
      </c>
      <c r="U14" s="81"/>
      <c r="V14" s="81">
        <v>3.4322033898305087</v>
      </c>
      <c r="W14" s="81">
        <v>4.9504950495049505</v>
      </c>
      <c r="X14" s="81">
        <v>2.0816653322658127</v>
      </c>
      <c r="Y14" s="81"/>
      <c r="Z14" s="81">
        <v>1.2259194395796849</v>
      </c>
      <c r="AA14" s="81">
        <v>1.5625</v>
      </c>
      <c r="AB14" s="81">
        <v>0.95238095238095244</v>
      </c>
      <c r="AC14" s="120"/>
    </row>
    <row r="15" spans="1:29" x14ac:dyDescent="0.25">
      <c r="A15" s="26" t="s">
        <v>203</v>
      </c>
      <c r="B15" s="81">
        <v>4.502688172043011</v>
      </c>
      <c r="C15" s="81">
        <v>6.1876247504990021</v>
      </c>
      <c r="D15" s="81">
        <v>2.7834351663272234</v>
      </c>
      <c r="E15" s="81"/>
      <c r="F15" s="81">
        <v>6.4205457463884423</v>
      </c>
      <c r="G15" s="81">
        <v>9.7643097643097647</v>
      </c>
      <c r="H15" s="81">
        <v>3.3742331288343559</v>
      </c>
      <c r="I15" s="81"/>
      <c r="J15" s="81">
        <v>3.9292730844793713</v>
      </c>
      <c r="K15" s="81">
        <v>4.868913857677903</v>
      </c>
      <c r="L15" s="81">
        <v>2.8925619834710745</v>
      </c>
      <c r="M15" s="81"/>
      <c r="N15" s="81">
        <v>1.2110726643598615</v>
      </c>
      <c r="O15" s="81">
        <v>1.7421602787456445</v>
      </c>
      <c r="P15" s="81">
        <v>0.6872852233676976</v>
      </c>
      <c r="Q15" s="81"/>
      <c r="R15" s="81">
        <v>9.8039215686274517</v>
      </c>
      <c r="S15" s="81">
        <v>13.240418118466899</v>
      </c>
      <c r="T15" s="81">
        <v>6.2043795620437958</v>
      </c>
      <c r="U15" s="81"/>
      <c r="V15" s="81">
        <v>1.9607843137254901</v>
      </c>
      <c r="W15" s="81">
        <v>2.0920502092050208</v>
      </c>
      <c r="X15" s="81">
        <v>1.8181818181818181</v>
      </c>
      <c r="Y15" s="81"/>
      <c r="Z15" s="81">
        <v>1.2195121951219512</v>
      </c>
      <c r="AA15" s="81">
        <v>2.3809523809523809</v>
      </c>
      <c r="AB15" s="81" t="s">
        <v>191</v>
      </c>
      <c r="AC15" s="121"/>
    </row>
    <row r="16" spans="1:29" x14ac:dyDescent="0.25">
      <c r="A16" s="26" t="s">
        <v>204</v>
      </c>
      <c r="B16" s="81">
        <v>9.6585967963643515</v>
      </c>
      <c r="C16" s="81">
        <v>10.947392010756905</v>
      </c>
      <c r="D16" s="81">
        <v>8.3661085515226432</v>
      </c>
      <c r="E16" s="81"/>
      <c r="F16" s="81">
        <v>16.294349540078841</v>
      </c>
      <c r="G16" s="81">
        <v>17.644072099517643</v>
      </c>
      <c r="H16" s="81">
        <v>14.846090983383275</v>
      </c>
      <c r="I16" s="81"/>
      <c r="J16" s="81">
        <v>11.046424839528287</v>
      </c>
      <c r="K16" s="81">
        <v>11.885848779052663</v>
      </c>
      <c r="L16" s="81">
        <v>10.181818181818182</v>
      </c>
      <c r="M16" s="81"/>
      <c r="N16" s="81">
        <v>6.3340631842352213</v>
      </c>
      <c r="O16" s="81">
        <v>7.723200494284832</v>
      </c>
      <c r="P16" s="81">
        <v>4.9097244219195435</v>
      </c>
      <c r="Q16" s="81"/>
      <c r="R16" s="81">
        <v>12.116952488051728</v>
      </c>
      <c r="S16" s="81">
        <v>13.877784123358081</v>
      </c>
      <c r="T16" s="81">
        <v>10.409745293466225</v>
      </c>
      <c r="U16" s="81"/>
      <c r="V16" s="81">
        <v>3.011844331641286</v>
      </c>
      <c r="W16" s="81">
        <v>3.8151907595379773</v>
      </c>
      <c r="X16" s="81">
        <v>2.260072060268588</v>
      </c>
      <c r="Y16" s="81"/>
      <c r="Z16" s="81">
        <v>0.9375</v>
      </c>
      <c r="AA16" s="81">
        <v>1.0928961748633881</v>
      </c>
      <c r="AB16" s="81">
        <v>0.79601990049751237</v>
      </c>
      <c r="AC16" s="121"/>
    </row>
    <row r="17" spans="1:29" x14ac:dyDescent="0.25">
      <c r="A17" s="26" t="s">
        <v>205</v>
      </c>
      <c r="B17" s="81">
        <v>8.3847340015420198</v>
      </c>
      <c r="C17" s="81">
        <v>9.3774118857730908</v>
      </c>
      <c r="D17" s="81">
        <v>7.3940949935815157</v>
      </c>
      <c r="E17" s="81"/>
      <c r="F17" s="81">
        <v>10.337857349119259</v>
      </c>
      <c r="G17" s="81">
        <v>11.775043936731107</v>
      </c>
      <c r="H17" s="81">
        <v>8.9407744874715256</v>
      </c>
      <c r="I17" s="81"/>
      <c r="J17" s="81">
        <v>9.862542955326461</v>
      </c>
      <c r="K17" s="81">
        <v>10.240963855421686</v>
      </c>
      <c r="L17" s="81">
        <v>9.463276836158192</v>
      </c>
      <c r="M17" s="81"/>
      <c r="N17" s="81">
        <v>7.789918928445541</v>
      </c>
      <c r="O17" s="81">
        <v>9.37062937062937</v>
      </c>
      <c r="P17" s="81">
        <v>6.1833688699360341</v>
      </c>
      <c r="Q17" s="81"/>
      <c r="R17" s="81">
        <v>8.7054288467716034</v>
      </c>
      <c r="S17" s="81">
        <v>8.9726918075422635</v>
      </c>
      <c r="T17" s="81">
        <v>8.4444444444444446</v>
      </c>
      <c r="U17" s="81"/>
      <c r="V17" s="81">
        <v>5.5868016497937756</v>
      </c>
      <c r="W17" s="81">
        <v>6.7424242424242431</v>
      </c>
      <c r="X17" s="81">
        <v>4.4543429844097995</v>
      </c>
      <c r="Y17" s="81"/>
      <c r="Z17" s="81">
        <v>3.3101045296167246</v>
      </c>
      <c r="AA17" s="81">
        <v>4.9122807017543861</v>
      </c>
      <c r="AB17" s="81">
        <v>1.7301038062283738</v>
      </c>
      <c r="AC17" s="121"/>
    </row>
    <row r="18" spans="1:29" x14ac:dyDescent="0.25">
      <c r="A18" s="26" t="s">
        <v>206</v>
      </c>
      <c r="B18" s="81">
        <v>8.559089124460149</v>
      </c>
      <c r="C18" s="81">
        <v>10.558882235528943</v>
      </c>
      <c r="D18" s="81">
        <v>6.624179219775975</v>
      </c>
      <c r="E18" s="81"/>
      <c r="F18" s="81">
        <v>13.626745662293693</v>
      </c>
      <c r="G18" s="81">
        <v>16.34014172571905</v>
      </c>
      <c r="H18" s="81">
        <v>10.829394069617534</v>
      </c>
      <c r="I18" s="81"/>
      <c r="J18" s="81">
        <v>9.7567156614292951</v>
      </c>
      <c r="K18" s="81">
        <v>11.094601287766221</v>
      </c>
      <c r="L18" s="81">
        <v>8.3549558899844314</v>
      </c>
      <c r="M18" s="81"/>
      <c r="N18" s="81">
        <v>6.2447960033305581</v>
      </c>
      <c r="O18" s="81">
        <v>7.7740492170022364</v>
      </c>
      <c r="P18" s="81">
        <v>4.7382920110192837</v>
      </c>
      <c r="Q18" s="81"/>
      <c r="R18" s="81">
        <v>9.795361527967259</v>
      </c>
      <c r="S18" s="81">
        <v>12.56309590577678</v>
      </c>
      <c r="T18" s="81">
        <v>7.1732199787460154</v>
      </c>
      <c r="U18" s="81"/>
      <c r="V18" s="81">
        <v>3.6561898652982685</v>
      </c>
      <c r="W18" s="81">
        <v>4.5580110497237571</v>
      </c>
      <c r="X18" s="81">
        <v>2.874251497005988</v>
      </c>
      <c r="Y18" s="81"/>
      <c r="Z18" s="81">
        <v>1.2898330804248861</v>
      </c>
      <c r="AA18" s="81">
        <v>2.2298456260720414</v>
      </c>
      <c r="AB18" s="81">
        <v>0.54421768707482987</v>
      </c>
      <c r="AC18" s="121"/>
    </row>
    <row r="19" spans="1:29" x14ac:dyDescent="0.25">
      <c r="A19" s="26" t="s">
        <v>207</v>
      </c>
      <c r="B19" s="81">
        <v>11.852331606217618</v>
      </c>
      <c r="C19" s="81">
        <v>15.422885572139302</v>
      </c>
      <c r="D19" s="81">
        <v>8.446694084150586</v>
      </c>
      <c r="E19" s="81"/>
      <c r="F19" s="81">
        <v>15.735388567758509</v>
      </c>
      <c r="G19" s="81">
        <v>19.119496855345915</v>
      </c>
      <c r="H19" s="81">
        <v>12.204724409448819</v>
      </c>
      <c r="I19" s="81"/>
      <c r="J19" s="81">
        <v>16.136724960254373</v>
      </c>
      <c r="K19" s="81">
        <v>22.102009273570324</v>
      </c>
      <c r="L19" s="81">
        <v>9.8199672667757767</v>
      </c>
      <c r="M19" s="81"/>
      <c r="N19" s="81">
        <v>6.3829787234042552</v>
      </c>
      <c r="O19" s="81">
        <v>8.6876155268022188</v>
      </c>
      <c r="P19" s="81">
        <v>4.2589437819420786</v>
      </c>
      <c r="Q19" s="81"/>
      <c r="R19" s="81">
        <v>15.070921985815602</v>
      </c>
      <c r="S19" s="81">
        <v>19.53125</v>
      </c>
      <c r="T19" s="81">
        <v>11.363636363636363</v>
      </c>
      <c r="U19" s="81"/>
      <c r="V19" s="81">
        <v>4.7789725209080052</v>
      </c>
      <c r="W19" s="81">
        <v>5.6790123456790127</v>
      </c>
      <c r="X19" s="81">
        <v>3.9351851851851851</v>
      </c>
      <c r="Y19" s="81"/>
      <c r="Z19" s="81">
        <v>0.74626865671641784</v>
      </c>
      <c r="AA19" s="81" t="s">
        <v>191</v>
      </c>
      <c r="AB19" s="81">
        <v>1.3071895424836601</v>
      </c>
      <c r="AC19" s="121"/>
    </row>
    <row r="20" spans="1:29" x14ac:dyDescent="0.25">
      <c r="A20" s="108" t="s">
        <v>208</v>
      </c>
      <c r="B20" s="81">
        <v>13.618088835997554</v>
      </c>
      <c r="C20" s="81">
        <v>15.263426457456308</v>
      </c>
      <c r="D20" s="81">
        <v>11.944462466748847</v>
      </c>
      <c r="E20" s="81"/>
      <c r="F20" s="81">
        <v>18.844566712517192</v>
      </c>
      <c r="G20" s="81">
        <v>21.790785279629095</v>
      </c>
      <c r="H20" s="81">
        <v>15.556274256144889</v>
      </c>
      <c r="I20" s="81"/>
      <c r="J20" s="81">
        <v>11.80780371443176</v>
      </c>
      <c r="K20" s="81">
        <v>13.588390501319262</v>
      </c>
      <c r="L20" s="81">
        <v>9.9048290447655987</v>
      </c>
      <c r="M20" s="81"/>
      <c r="N20" s="81">
        <v>10.227272727272728</v>
      </c>
      <c r="O20" s="81">
        <v>12.460289445817155</v>
      </c>
      <c r="P20" s="81">
        <v>7.9671311182565212</v>
      </c>
      <c r="Q20" s="81"/>
      <c r="R20" s="81">
        <v>20.548159749412687</v>
      </c>
      <c r="S20" s="81">
        <v>21.074380165289256</v>
      </c>
      <c r="T20" s="81">
        <v>20.037048471750541</v>
      </c>
      <c r="U20" s="81"/>
      <c r="V20" s="81">
        <v>6.4729966855137446</v>
      </c>
      <c r="W20" s="81">
        <v>6.6041581736649011</v>
      </c>
      <c r="X20" s="81">
        <v>6.3527653213751867</v>
      </c>
      <c r="Y20" s="81"/>
      <c r="Z20" s="81">
        <v>5.7403783431180688</v>
      </c>
      <c r="AA20" s="81">
        <v>6.6841415465268668</v>
      </c>
      <c r="AB20" s="81">
        <v>4.8051948051948052</v>
      </c>
      <c r="AC20" s="121"/>
    </row>
    <row r="21" spans="1:29" x14ac:dyDescent="0.25">
      <c r="A21" s="26" t="s">
        <v>209</v>
      </c>
      <c r="B21" s="81">
        <v>10.924141674582712</v>
      </c>
      <c r="C21" s="81">
        <v>11.756607929515418</v>
      </c>
      <c r="D21" s="81">
        <v>10.115065560610114</v>
      </c>
      <c r="E21" s="81"/>
      <c r="F21" s="81">
        <v>11.840562719812427</v>
      </c>
      <c r="G21" s="81">
        <v>14.366515837104071</v>
      </c>
      <c r="H21" s="81">
        <v>9.1240875912408761</v>
      </c>
      <c r="I21" s="81"/>
      <c r="J21" s="81">
        <v>12.70062805303559</v>
      </c>
      <c r="K21" s="81">
        <v>12.5</v>
      </c>
      <c r="L21" s="81">
        <v>12.907801418439716</v>
      </c>
      <c r="M21" s="81"/>
      <c r="N21" s="81">
        <v>4.7155688622754486</v>
      </c>
      <c r="O21" s="81">
        <v>4.0847201210287443</v>
      </c>
      <c r="P21" s="81">
        <v>5.3333333333333339</v>
      </c>
      <c r="Q21" s="81"/>
      <c r="R21" s="81">
        <v>16.146179401993354</v>
      </c>
      <c r="S21" s="81">
        <v>17.655172413793103</v>
      </c>
      <c r="T21" s="81">
        <v>14.743589743589745</v>
      </c>
      <c r="U21" s="81"/>
      <c r="V21" s="81">
        <v>5.3235053235053238</v>
      </c>
      <c r="W21" s="81">
        <v>6.5602836879432624</v>
      </c>
      <c r="X21" s="81">
        <v>4.2617960426179602</v>
      </c>
      <c r="Y21" s="81"/>
      <c r="Z21" s="81">
        <v>29.761904761904763</v>
      </c>
      <c r="AA21" s="81">
        <v>24.285714285714285</v>
      </c>
      <c r="AB21" s="81">
        <v>33.673469387755098</v>
      </c>
      <c r="AC21" s="121"/>
    </row>
    <row r="22" spans="1:29" x14ac:dyDescent="0.25">
      <c r="A22" s="26" t="s">
        <v>210</v>
      </c>
      <c r="B22" s="81">
        <v>6.716046102235361</v>
      </c>
      <c r="C22" s="81">
        <v>7.7021305195241609</v>
      </c>
      <c r="D22" s="81">
        <v>5.7525610717100077</v>
      </c>
      <c r="E22" s="81"/>
      <c r="F22" s="81">
        <v>8.6858974358974361</v>
      </c>
      <c r="G22" s="81">
        <v>9.3387652773425263</v>
      </c>
      <c r="H22" s="81">
        <v>8.0026238110856021</v>
      </c>
      <c r="I22" s="81"/>
      <c r="J22" s="81">
        <v>7.9834947972730541</v>
      </c>
      <c r="K22" s="81">
        <v>9.6635647816750172</v>
      </c>
      <c r="L22" s="81">
        <v>6.2949640287769784</v>
      </c>
      <c r="M22" s="81"/>
      <c r="N22" s="81">
        <v>5.7288016818500349</v>
      </c>
      <c r="O22" s="81">
        <v>6.8109258602341249</v>
      </c>
      <c r="P22" s="81">
        <v>4.6728971962616823</v>
      </c>
      <c r="Q22" s="81"/>
      <c r="R22" s="81">
        <v>7.5057127790472844</v>
      </c>
      <c r="S22" s="81">
        <v>8.7544483985765122</v>
      </c>
      <c r="T22" s="81">
        <v>6.286905175408128</v>
      </c>
      <c r="U22" s="81"/>
      <c r="V22" s="81">
        <v>5.1432909470487758</v>
      </c>
      <c r="W22" s="81">
        <v>5.3535757091490215</v>
      </c>
      <c r="X22" s="81">
        <v>4.9530007230657986</v>
      </c>
      <c r="Y22" s="81"/>
      <c r="Z22" s="81">
        <v>0.61462814996926851</v>
      </c>
      <c r="AA22" s="81">
        <v>0.78740157480314954</v>
      </c>
      <c r="AB22" s="81">
        <v>0.46242774566473993</v>
      </c>
      <c r="AC22" s="121"/>
    </row>
    <row r="23" spans="1:29" x14ac:dyDescent="0.25">
      <c r="A23" s="26" t="s">
        <v>211</v>
      </c>
      <c r="B23" s="81">
        <v>11.003448842174413</v>
      </c>
      <c r="C23" s="81">
        <v>13.028532141629427</v>
      </c>
      <c r="D23" s="81">
        <v>9.1509433962264151</v>
      </c>
      <c r="E23" s="81"/>
      <c r="F23" s="81">
        <v>19.616908850726553</v>
      </c>
      <c r="G23" s="81">
        <v>21.92866578599736</v>
      </c>
      <c r="H23" s="81">
        <v>17.305151915455745</v>
      </c>
      <c r="I23" s="81"/>
      <c r="J23" s="81">
        <v>11.423699914748509</v>
      </c>
      <c r="K23" s="81">
        <v>14.839797639123104</v>
      </c>
      <c r="L23" s="81">
        <v>7.931034482758621</v>
      </c>
      <c r="M23" s="81"/>
      <c r="N23" s="81">
        <v>4.8372911169744945</v>
      </c>
      <c r="O23" s="81">
        <v>6.1511423550087869</v>
      </c>
      <c r="P23" s="81">
        <v>3.5211267605633805</v>
      </c>
      <c r="Q23" s="81"/>
      <c r="R23" s="81">
        <v>10.762331838565023</v>
      </c>
      <c r="S23" s="81">
        <v>12.072434607645874</v>
      </c>
      <c r="T23" s="81">
        <v>9.7087378640776691</v>
      </c>
      <c r="U23" s="81"/>
      <c r="V23" s="81">
        <v>5.6435643564356441</v>
      </c>
      <c r="W23" s="81">
        <v>5.8275058275058269</v>
      </c>
      <c r="X23" s="81">
        <v>5.507745266781412</v>
      </c>
      <c r="Y23" s="81"/>
      <c r="Z23" s="81">
        <v>5</v>
      </c>
      <c r="AA23" s="81">
        <v>7.8125</v>
      </c>
      <c r="AB23" s="81">
        <v>2.6315789473684208</v>
      </c>
      <c r="AC23" s="120"/>
    </row>
    <row r="24" spans="1:29" x14ac:dyDescent="0.25">
      <c r="A24" s="26" t="s">
        <v>212</v>
      </c>
      <c r="B24" s="81">
        <v>9.8115299334811521</v>
      </c>
      <c r="C24" s="81">
        <v>11.522157996146436</v>
      </c>
      <c r="D24" s="81">
        <v>8.2357117500887469</v>
      </c>
      <c r="E24" s="81"/>
      <c r="F24" s="81">
        <v>15.651834504293522</v>
      </c>
      <c r="G24" s="81">
        <v>16.986933128362796</v>
      </c>
      <c r="H24" s="81">
        <v>14.274385408406026</v>
      </c>
      <c r="I24" s="81"/>
      <c r="J24" s="81">
        <v>10.897110998479473</v>
      </c>
      <c r="K24" s="81">
        <v>12.614445574771107</v>
      </c>
      <c r="L24" s="81">
        <v>9.191919191919192</v>
      </c>
      <c r="M24" s="81"/>
      <c r="N24" s="81">
        <v>8.3640189374013669</v>
      </c>
      <c r="O24" s="81">
        <v>9.9031216361679224</v>
      </c>
      <c r="P24" s="81">
        <v>6.8930041152263382</v>
      </c>
      <c r="Q24" s="81"/>
      <c r="R24" s="81">
        <v>8</v>
      </c>
      <c r="S24" s="81">
        <v>9.6303501945525305</v>
      </c>
      <c r="T24" s="81">
        <v>6.5998329156223887</v>
      </c>
      <c r="U24" s="81"/>
      <c r="V24" s="81">
        <v>4.55607476635514</v>
      </c>
      <c r="W24" s="81">
        <v>5.6878306878306875</v>
      </c>
      <c r="X24" s="81">
        <v>3.6610878661087867</v>
      </c>
      <c r="Y24" s="81"/>
      <c r="Z24" s="81">
        <v>6.8736141906873618</v>
      </c>
      <c r="AA24" s="81">
        <v>9.8445595854922274</v>
      </c>
      <c r="AB24" s="81">
        <v>4.6511627906976747</v>
      </c>
      <c r="AC24" s="121"/>
    </row>
    <row r="25" spans="1:29" x14ac:dyDescent="0.25">
      <c r="A25" s="26" t="s">
        <v>213</v>
      </c>
      <c r="B25" s="81">
        <v>6.588378831782828</v>
      </c>
      <c r="C25" s="81">
        <v>8.0584940883634104</v>
      </c>
      <c r="D25" s="81">
        <v>5.1749925216871073</v>
      </c>
      <c r="E25" s="81"/>
      <c r="F25" s="81">
        <v>9.7025495750708224</v>
      </c>
      <c r="G25" s="81">
        <v>10.854816824966079</v>
      </c>
      <c r="H25" s="81">
        <v>8.4444444444444446</v>
      </c>
      <c r="I25" s="81"/>
      <c r="J25" s="81">
        <v>7.449605609114812</v>
      </c>
      <c r="K25" s="81">
        <v>9.769094138543517</v>
      </c>
      <c r="L25" s="81">
        <v>5.1903114186851207</v>
      </c>
      <c r="M25" s="81"/>
      <c r="N25" s="81">
        <v>2.6315789473684208</v>
      </c>
      <c r="O25" s="81">
        <v>3.5149384885764503</v>
      </c>
      <c r="P25" s="81">
        <v>1.6885553470919326</v>
      </c>
      <c r="Q25" s="81"/>
      <c r="R25" s="81">
        <v>8.7719298245614024</v>
      </c>
      <c r="S25" s="81">
        <v>11.234177215189874</v>
      </c>
      <c r="T25" s="81">
        <v>6.6576086956521747</v>
      </c>
      <c r="U25" s="81"/>
      <c r="V25" s="81">
        <v>3.8610038610038608</v>
      </c>
      <c r="W25" s="81">
        <v>4.0254237288135588</v>
      </c>
      <c r="X25" s="81">
        <v>3.7234042553191489</v>
      </c>
      <c r="Y25" s="81"/>
      <c r="Z25" s="81">
        <v>4.2168674698795181</v>
      </c>
      <c r="AA25" s="81">
        <v>5.809128630705394</v>
      </c>
      <c r="AB25" s="81">
        <v>2.7237354085603114</v>
      </c>
      <c r="AC25" s="121"/>
    </row>
    <row r="26" spans="1:29" x14ac:dyDescent="0.25">
      <c r="A26" s="26" t="s">
        <v>214</v>
      </c>
      <c r="B26" s="81">
        <v>6.9688209787321904</v>
      </c>
      <c r="C26" s="81">
        <v>8.9127686472819221</v>
      </c>
      <c r="D26" s="81">
        <v>5.1012145748987852</v>
      </c>
      <c r="E26" s="81"/>
      <c r="F26" s="81">
        <v>8.5057471264367823</v>
      </c>
      <c r="G26" s="81">
        <v>10.218978102189782</v>
      </c>
      <c r="H26" s="81">
        <v>6.7655236329935127</v>
      </c>
      <c r="I26" s="81"/>
      <c r="J26" s="81">
        <v>8.6931155192532081</v>
      </c>
      <c r="K26" s="81">
        <v>9.8952270081490106</v>
      </c>
      <c r="L26" s="81">
        <v>7.4853801169590648</v>
      </c>
      <c r="M26" s="81"/>
      <c r="N26" s="81">
        <v>4.4065804935370148</v>
      </c>
      <c r="O26" s="81">
        <v>5.0828729281767959</v>
      </c>
      <c r="P26" s="81">
        <v>3.6386449184441658</v>
      </c>
      <c r="Q26" s="81"/>
      <c r="R26" s="81">
        <v>9.5111583421891606</v>
      </c>
      <c r="S26" s="81">
        <v>13.948497854077251</v>
      </c>
      <c r="T26" s="81">
        <v>5.1578947368421053</v>
      </c>
      <c r="U26" s="81"/>
      <c r="V26" s="81">
        <v>4.1825095057034218</v>
      </c>
      <c r="W26" s="81">
        <v>5.2083333333333339</v>
      </c>
      <c r="X26" s="81">
        <v>3.4216335540838854</v>
      </c>
      <c r="Y26" s="81"/>
      <c r="Z26" s="81">
        <v>3.3070866141732282</v>
      </c>
      <c r="AA26" s="81">
        <v>5.3191489361702127</v>
      </c>
      <c r="AB26" s="81">
        <v>1.6997167138810201</v>
      </c>
      <c r="AC26" s="121"/>
    </row>
    <row r="27" spans="1:29" x14ac:dyDescent="0.25">
      <c r="A27" s="26" t="s">
        <v>215</v>
      </c>
      <c r="B27" s="81">
        <v>14.375811537748099</v>
      </c>
      <c r="C27" s="81">
        <v>17.44536548605878</v>
      </c>
      <c r="D27" s="81">
        <v>11.399342345633906</v>
      </c>
      <c r="E27" s="81"/>
      <c r="F27" s="81">
        <v>20.514883346741755</v>
      </c>
      <c r="G27" s="81">
        <v>23.267326732673268</v>
      </c>
      <c r="H27" s="81">
        <v>17.896389324960754</v>
      </c>
      <c r="I27" s="81"/>
      <c r="J27" s="81">
        <v>16.492693110647181</v>
      </c>
      <c r="K27" s="81">
        <v>21.501014198782961</v>
      </c>
      <c r="L27" s="81">
        <v>11.182795698924732</v>
      </c>
      <c r="M27" s="81"/>
      <c r="N27" s="81">
        <v>10.844629822732013</v>
      </c>
      <c r="O27" s="81">
        <v>12.987012987012985</v>
      </c>
      <c r="P27" s="81">
        <v>8.8531187122736412</v>
      </c>
      <c r="Q27" s="81"/>
      <c r="R27" s="81">
        <v>18.434093161546087</v>
      </c>
      <c r="S27" s="81">
        <v>21.428571428571427</v>
      </c>
      <c r="T27" s="81">
        <v>15.274949083503056</v>
      </c>
      <c r="U27" s="81"/>
      <c r="V27" s="81">
        <v>7.1038251366120218</v>
      </c>
      <c r="W27" s="81">
        <v>9.2807424593967518</v>
      </c>
      <c r="X27" s="81">
        <v>5.1652892561983474</v>
      </c>
      <c r="Y27" s="81"/>
      <c r="Z27" s="81">
        <v>2.2801302931596092</v>
      </c>
      <c r="AA27" s="81">
        <v>3.4722222222222223</v>
      </c>
      <c r="AB27" s="81">
        <v>1.2269938650306749</v>
      </c>
      <c r="AC27" s="121"/>
    </row>
    <row r="28" spans="1:29" x14ac:dyDescent="0.25">
      <c r="A28" s="26" t="s">
        <v>216</v>
      </c>
      <c r="B28" s="81">
        <v>7.8682935582271671</v>
      </c>
      <c r="C28" s="81">
        <v>8.5237577076532478</v>
      </c>
      <c r="D28" s="81">
        <v>7.2265625</v>
      </c>
      <c r="E28" s="81"/>
      <c r="F28" s="81">
        <v>8.8097102584181677</v>
      </c>
      <c r="G28" s="81">
        <v>10.244648318042813</v>
      </c>
      <c r="H28" s="81">
        <v>7.3033707865168536</v>
      </c>
      <c r="I28" s="81"/>
      <c r="J28" s="81">
        <v>8.7494056110318592</v>
      </c>
      <c r="K28" s="81">
        <v>9.2452830188679247</v>
      </c>
      <c r="L28" s="81">
        <v>8.2454458293384469</v>
      </c>
      <c r="M28" s="81"/>
      <c r="N28" s="81">
        <v>4.6282619399310683</v>
      </c>
      <c r="O28" s="81">
        <v>5.668016194331984</v>
      </c>
      <c r="P28" s="81">
        <v>3.6433365292425699</v>
      </c>
      <c r="Q28" s="81"/>
      <c r="R28" s="81">
        <v>11.772428884026258</v>
      </c>
      <c r="S28" s="81">
        <v>12.590579710144928</v>
      </c>
      <c r="T28" s="81">
        <v>11.00762066045724</v>
      </c>
      <c r="U28" s="81"/>
      <c r="V28" s="81">
        <v>5.0424929178470252</v>
      </c>
      <c r="W28" s="81">
        <v>4.5348837209302326</v>
      </c>
      <c r="X28" s="81">
        <v>5.5248618784530388</v>
      </c>
      <c r="Y28" s="81"/>
      <c r="Z28" s="81">
        <v>3.9215686274509802</v>
      </c>
      <c r="AA28" s="81">
        <v>2.0618556701030926</v>
      </c>
      <c r="AB28" s="81">
        <v>5.6074766355140184</v>
      </c>
      <c r="AC28" s="121"/>
    </row>
    <row r="29" spans="1:29" x14ac:dyDescent="0.25">
      <c r="A29" s="26" t="s">
        <v>217</v>
      </c>
      <c r="B29" s="81">
        <v>11.650865783906605</v>
      </c>
      <c r="C29" s="81">
        <v>13.580050825921219</v>
      </c>
      <c r="D29" s="81">
        <v>9.7726921292716877</v>
      </c>
      <c r="E29" s="81"/>
      <c r="F29" s="81">
        <v>12.11214953271028</v>
      </c>
      <c r="G29" s="81">
        <v>15.018587360594795</v>
      </c>
      <c r="H29" s="81">
        <v>9.1729323308270683</v>
      </c>
      <c r="I29" s="81"/>
      <c r="J29" s="81">
        <v>13.376068376068377</v>
      </c>
      <c r="K29" s="81">
        <v>15.887096774193548</v>
      </c>
      <c r="L29" s="81">
        <v>10.545454545454545</v>
      </c>
      <c r="M29" s="81"/>
      <c r="N29" s="81">
        <v>9.0017825311942961</v>
      </c>
      <c r="O29" s="81">
        <v>10.640216411181244</v>
      </c>
      <c r="P29" s="81">
        <v>7.4008810572687223</v>
      </c>
      <c r="Q29" s="81"/>
      <c r="R29" s="81">
        <v>16.666666666666664</v>
      </c>
      <c r="S29" s="81">
        <v>18.586179507545673</v>
      </c>
      <c r="T29" s="81">
        <v>14.885777450257923</v>
      </c>
      <c r="U29" s="81"/>
      <c r="V29" s="81">
        <v>8.9377632194665413</v>
      </c>
      <c r="W29" s="81">
        <v>9.1265947006869474</v>
      </c>
      <c r="X29" s="81">
        <v>8.7656529516994635</v>
      </c>
      <c r="Y29" s="81"/>
      <c r="Z29" s="81">
        <v>2.7962716378162451</v>
      </c>
      <c r="AA29" s="81">
        <v>3.3950617283950617</v>
      </c>
      <c r="AB29" s="81">
        <v>2.3419203747072603</v>
      </c>
      <c r="AC29" s="121"/>
    </row>
    <row r="30" spans="1:29" x14ac:dyDescent="0.25">
      <c r="A30" s="26" t="s">
        <v>218</v>
      </c>
      <c r="B30" s="81">
        <v>10.532475131655939</v>
      </c>
      <c r="C30" s="81">
        <v>11.241358581304478</v>
      </c>
      <c r="D30" s="81">
        <v>9.8603590766600178</v>
      </c>
      <c r="E30" s="81"/>
      <c r="F30" s="81">
        <v>10.917941585535466</v>
      </c>
      <c r="G30" s="81">
        <v>11.473272490221643</v>
      </c>
      <c r="H30" s="81">
        <v>10.283159463487332</v>
      </c>
      <c r="I30" s="81"/>
      <c r="J30" s="81">
        <v>10.687655343827672</v>
      </c>
      <c r="K30" s="81">
        <v>11.418685121107266</v>
      </c>
      <c r="L30" s="81">
        <v>10.01589825119237</v>
      </c>
      <c r="M30" s="81"/>
      <c r="N30" s="81">
        <v>3.9586919104991396</v>
      </c>
      <c r="O30" s="81">
        <v>4.9122807017543861</v>
      </c>
      <c r="P30" s="81">
        <v>3.0405405405405408</v>
      </c>
      <c r="Q30" s="81"/>
      <c r="R30" s="81">
        <v>9.6477794793261857</v>
      </c>
      <c r="S30" s="81">
        <v>11.507293354943274</v>
      </c>
      <c r="T30" s="81">
        <v>7.9825834542815679</v>
      </c>
      <c r="U30" s="81"/>
      <c r="V30" s="81">
        <v>18.882978723404257</v>
      </c>
      <c r="W30" s="81">
        <v>18.532818532818531</v>
      </c>
      <c r="X30" s="81">
        <v>19.180327868852459</v>
      </c>
      <c r="Y30" s="81"/>
      <c r="Z30" s="81">
        <v>8.235294117647058</v>
      </c>
      <c r="AA30" s="81">
        <v>9.025270758122744</v>
      </c>
      <c r="AB30" s="81">
        <v>7.5471698113207548</v>
      </c>
      <c r="AC30" s="121"/>
    </row>
    <row r="31" spans="1:29" x14ac:dyDescent="0.25">
      <c r="A31" s="26" t="s">
        <v>219</v>
      </c>
      <c r="B31" s="81">
        <v>14.546475709070487</v>
      </c>
      <c r="C31" s="81">
        <v>17.38759248719408</v>
      </c>
      <c r="D31" s="81">
        <v>11.779379157427938</v>
      </c>
      <c r="E31" s="81"/>
      <c r="F31" s="81">
        <v>12.45593419506463</v>
      </c>
      <c r="G31" s="81">
        <v>12.785388127853881</v>
      </c>
      <c r="H31" s="81">
        <v>12.106537530266344</v>
      </c>
      <c r="I31" s="81"/>
      <c r="J31" s="81">
        <v>16.494082840236686</v>
      </c>
      <c r="K31" s="81">
        <v>18.571428571428573</v>
      </c>
      <c r="L31" s="81">
        <v>14.263803680981596</v>
      </c>
      <c r="M31" s="81"/>
      <c r="N31" s="81">
        <v>12.277867528271406</v>
      </c>
      <c r="O31" s="81">
        <v>16.613418530351439</v>
      </c>
      <c r="P31" s="81">
        <v>7.8431372549019605</v>
      </c>
      <c r="Q31" s="81"/>
      <c r="R31" s="81">
        <v>21.91977077363897</v>
      </c>
      <c r="S31" s="81">
        <v>25.981873111782477</v>
      </c>
      <c r="T31" s="81">
        <v>18.256130790190735</v>
      </c>
      <c r="U31" s="81"/>
      <c r="V31" s="81">
        <v>11.004366812227074</v>
      </c>
      <c r="W31" s="81">
        <v>16.446124763705104</v>
      </c>
      <c r="X31" s="81">
        <v>6.3311688311688306</v>
      </c>
      <c r="Y31" s="81"/>
      <c r="Z31" s="81">
        <v>5.8823529411764701</v>
      </c>
      <c r="AA31" s="81">
        <v>4.9586776859504136</v>
      </c>
      <c r="AB31" s="81">
        <v>6.5476190476190483</v>
      </c>
      <c r="AC31" s="121"/>
    </row>
    <row r="32" spans="1:29" x14ac:dyDescent="0.25">
      <c r="A32" s="26" t="s">
        <v>220</v>
      </c>
      <c r="B32" s="81">
        <v>9.5330739299610894</v>
      </c>
      <c r="C32" s="81">
        <v>9.3851132686084142</v>
      </c>
      <c r="D32" s="81">
        <v>9.6701649175412303</v>
      </c>
      <c r="E32" s="81"/>
      <c r="F32" s="81">
        <v>6.0975609756097562</v>
      </c>
      <c r="G32" s="81">
        <v>6.8259385665529013</v>
      </c>
      <c r="H32" s="81">
        <v>5.3380782918149468</v>
      </c>
      <c r="I32" s="81"/>
      <c r="J32" s="81">
        <v>5.1597051597051591</v>
      </c>
      <c r="K32" s="81">
        <v>7.216494845360824</v>
      </c>
      <c r="L32" s="81">
        <v>3.286384976525822</v>
      </c>
      <c r="M32" s="81"/>
      <c r="N32" s="81">
        <v>7.2463768115942031</v>
      </c>
      <c r="O32" s="81">
        <v>10.572687224669604</v>
      </c>
      <c r="P32" s="81">
        <v>3.2085561497326207</v>
      </c>
      <c r="Q32" s="81"/>
      <c r="R32" s="81">
        <v>21.116928446771379</v>
      </c>
      <c r="S32" s="81">
        <v>17.490494296577946</v>
      </c>
      <c r="T32" s="81">
        <v>24.193548387096776</v>
      </c>
      <c r="U32" s="81"/>
      <c r="V32" s="81">
        <v>6.4267352185089974</v>
      </c>
      <c r="W32" s="81">
        <v>4.9450549450549453</v>
      </c>
      <c r="X32" s="81">
        <v>7.7294685990338161</v>
      </c>
      <c r="Y32" s="81"/>
      <c r="Z32" s="81">
        <v>6.103286384976526</v>
      </c>
      <c r="AA32" s="81">
        <v>3.8961038961038961</v>
      </c>
      <c r="AB32" s="81">
        <v>7.3529411764705888</v>
      </c>
      <c r="AC32" s="121"/>
    </row>
    <row r="33" spans="1:29" x14ac:dyDescent="0.25">
      <c r="A33" s="26" t="s">
        <v>221</v>
      </c>
      <c r="B33" s="81">
        <v>8.5838965462189343</v>
      </c>
      <c r="C33" s="81">
        <v>9.9160945842868031</v>
      </c>
      <c r="D33" s="81">
        <v>7.312252964426877</v>
      </c>
      <c r="E33" s="81"/>
      <c r="F33" s="81">
        <v>8.2743362831858409</v>
      </c>
      <c r="G33" s="81">
        <v>9.2400690846286704</v>
      </c>
      <c r="H33" s="81">
        <v>7.2595281306715069</v>
      </c>
      <c r="I33" s="81"/>
      <c r="J33" s="81">
        <v>9.4501718213058421</v>
      </c>
      <c r="K33" s="81">
        <v>10.171428571428571</v>
      </c>
      <c r="L33" s="81">
        <v>8.7256027554535009</v>
      </c>
      <c r="M33" s="81"/>
      <c r="N33" s="81">
        <v>9.8881161173268826</v>
      </c>
      <c r="O33" s="81">
        <v>11.630695443645084</v>
      </c>
      <c r="P33" s="81">
        <v>8.1147040878584509</v>
      </c>
      <c r="Q33" s="81"/>
      <c r="R33" s="81">
        <v>9.1862772894811453</v>
      </c>
      <c r="S33" s="81">
        <v>11.137301119622864</v>
      </c>
      <c r="T33" s="81">
        <v>7.3770491803278686</v>
      </c>
      <c r="U33" s="81"/>
      <c r="V33" s="81">
        <v>8.0304031725049576</v>
      </c>
      <c r="W33" s="81">
        <v>9.3040293040293047</v>
      </c>
      <c r="X33" s="81">
        <v>6.9837447320891037</v>
      </c>
      <c r="Y33" s="81"/>
      <c r="Z33" s="81">
        <v>1.632208922742111</v>
      </c>
      <c r="AA33" s="81">
        <v>2.0997375328083989</v>
      </c>
      <c r="AB33" s="81">
        <v>1.3011152416356877</v>
      </c>
      <c r="AC33" s="121"/>
    </row>
    <row r="34" spans="1:29" x14ac:dyDescent="0.25">
      <c r="A34" s="26" t="s">
        <v>222</v>
      </c>
      <c r="B34" s="81">
        <v>12.146036251048184</v>
      </c>
      <c r="C34" s="81">
        <v>14.252061248527681</v>
      </c>
      <c r="D34" s="81">
        <v>10.099211396591198</v>
      </c>
      <c r="E34" s="81"/>
      <c r="F34" s="81">
        <v>16.709777547853079</v>
      </c>
      <c r="G34" s="81">
        <v>19.180161943319838</v>
      </c>
      <c r="H34" s="81">
        <v>14.126984126984127</v>
      </c>
      <c r="I34" s="81"/>
      <c r="J34" s="81">
        <v>15.241514360313316</v>
      </c>
      <c r="K34" s="81">
        <v>17.155903457273318</v>
      </c>
      <c r="L34" s="81">
        <v>13.324624428478119</v>
      </c>
      <c r="M34" s="81"/>
      <c r="N34" s="81">
        <v>8.7234042553191493</v>
      </c>
      <c r="O34" s="81">
        <v>11.308677098150783</v>
      </c>
      <c r="P34" s="81">
        <v>6.1527581329561531</v>
      </c>
      <c r="Q34" s="81"/>
      <c r="R34" s="81">
        <v>12.696096315213426</v>
      </c>
      <c r="S34" s="81">
        <v>14.274867122247532</v>
      </c>
      <c r="T34" s="81">
        <v>11.235955056179774</v>
      </c>
      <c r="U34" s="81"/>
      <c r="V34" s="81">
        <v>6.3110749185667752</v>
      </c>
      <c r="W34" s="81">
        <v>7.6048951048951059</v>
      </c>
      <c r="X34" s="81">
        <v>5.1829268292682924</v>
      </c>
      <c r="Y34" s="81"/>
      <c r="Z34" s="81">
        <v>3.7769784172661871</v>
      </c>
      <c r="AA34" s="81">
        <v>4.9056603773584913</v>
      </c>
      <c r="AB34" s="81">
        <v>2.7491408934707904</v>
      </c>
    </row>
    <row r="35" spans="1:29" ht="15.75" thickBot="1" x14ac:dyDescent="0.3">
      <c r="A35" s="27" t="s">
        <v>223</v>
      </c>
      <c r="B35" s="140">
        <v>8.0963532954165274</v>
      </c>
      <c r="C35" s="140">
        <v>9.3101138647019432</v>
      </c>
      <c r="D35" s="140">
        <v>6.8850267379679142</v>
      </c>
      <c r="E35" s="140"/>
      <c r="F35" s="140">
        <v>8.7136929460580905</v>
      </c>
      <c r="G35" s="140">
        <v>10.081743869209809</v>
      </c>
      <c r="H35" s="140">
        <v>7.3033707865168536</v>
      </c>
      <c r="I35" s="140"/>
      <c r="J35" s="140">
        <v>9.0647482014388494</v>
      </c>
      <c r="K35" s="140">
        <v>9.9431818181818183</v>
      </c>
      <c r="L35" s="140">
        <v>8.1632653061224492</v>
      </c>
      <c r="M35" s="140"/>
      <c r="N35" s="140">
        <v>7.4957410562180584</v>
      </c>
      <c r="O35" s="140">
        <v>8.5714285714285712</v>
      </c>
      <c r="P35" s="140">
        <v>6.5146579804560263</v>
      </c>
      <c r="Q35" s="140"/>
      <c r="R35" s="140">
        <v>12.24944320712695</v>
      </c>
      <c r="S35" s="140">
        <v>15.52511415525114</v>
      </c>
      <c r="T35" s="140">
        <v>9.1304347826086953</v>
      </c>
      <c r="U35" s="140"/>
      <c r="V35" s="140">
        <v>4.3701799485861184</v>
      </c>
      <c r="W35" s="140">
        <v>4.4334975369458132</v>
      </c>
      <c r="X35" s="140">
        <v>4.3010752688172049</v>
      </c>
      <c r="Y35" s="140"/>
      <c r="Z35" s="140" t="s">
        <v>191</v>
      </c>
      <c r="AA35" s="140" t="s">
        <v>191</v>
      </c>
      <c r="AB35" s="140" t="s">
        <v>191</v>
      </c>
      <c r="AC35" s="121"/>
    </row>
    <row r="36" spans="1:29" x14ac:dyDescent="0.25">
      <c r="A36" s="218" t="s">
        <v>122</v>
      </c>
      <c r="B36" s="218"/>
      <c r="C36" s="218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AC36" s="121"/>
    </row>
    <row r="37" spans="1:29" x14ac:dyDescent="0.25">
      <c r="AC37" s="121"/>
    </row>
    <row r="38" spans="1:29" x14ac:dyDescent="0.25">
      <c r="AC38" s="121"/>
    </row>
    <row r="39" spans="1:29" x14ac:dyDescent="0.25">
      <c r="AC39" s="121"/>
    </row>
    <row r="40" spans="1:29" x14ac:dyDescent="0.25">
      <c r="AC40" s="121"/>
    </row>
    <row r="41" spans="1:29" x14ac:dyDescent="0.25">
      <c r="AC41" s="120"/>
    </row>
    <row r="42" spans="1:29" x14ac:dyDescent="0.25">
      <c r="AC42" s="121"/>
    </row>
    <row r="43" spans="1:29" x14ac:dyDescent="0.25">
      <c r="AC43" s="121"/>
    </row>
    <row r="44" spans="1:29" x14ac:dyDescent="0.25">
      <c r="AC44" s="121"/>
    </row>
  </sheetData>
  <mergeCells count="14">
    <mergeCell ref="R6:T6"/>
    <mergeCell ref="V6:X6"/>
    <mergeCell ref="Z6:AB6"/>
    <mergeCell ref="A36:O36"/>
    <mergeCell ref="A6:A7"/>
    <mergeCell ref="B6:D6"/>
    <mergeCell ref="F6:H6"/>
    <mergeCell ref="J6:L6"/>
    <mergeCell ref="N6:P6"/>
    <mergeCell ref="A5:AB5"/>
    <mergeCell ref="A1:AB1"/>
    <mergeCell ref="A2:AB2"/>
    <mergeCell ref="A3:AB3"/>
    <mergeCell ref="A4:AB4"/>
  </mergeCells>
  <hyperlinks>
    <hyperlink ref="AC2" location="Contenido!A1" display="Contenido" xr:uid="{B23E69DE-6824-4028-AFBA-75A142CA3A0C}"/>
  </hyperlinks>
  <pageMargins left="0.7" right="0.7" top="0.75" bottom="0.75" header="0.3" footer="0.3"/>
  <pageSetup scale="6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AACCC-8FDC-4F9C-A01B-D2A6E68FD6ED}">
  <sheetPr>
    <tabColor rgb="FFF2DAB1"/>
    <pageSetUpPr fitToPage="1"/>
  </sheetPr>
  <dimension ref="A1:AC44"/>
  <sheetViews>
    <sheetView showGridLines="0" topLeftCell="C1" workbookViewId="0">
      <selection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5703125" customWidth="1"/>
    <col min="6" max="8" width="8.28515625" customWidth="1"/>
    <col min="9" max="9" width="1.85546875" customWidth="1"/>
    <col min="10" max="12" width="8.28515625" customWidth="1"/>
    <col min="13" max="13" width="1.7109375" customWidth="1"/>
    <col min="14" max="16" width="8.28515625" customWidth="1"/>
    <col min="17" max="17" width="1.140625" customWidth="1"/>
    <col min="18" max="20" width="8.28515625" customWidth="1"/>
    <col min="21" max="21" width="1.7109375" customWidth="1"/>
    <col min="22" max="24" width="8.28515625" customWidth="1"/>
    <col min="25" max="25" width="1.42578125" customWidth="1"/>
    <col min="26" max="28" width="8.28515625" customWidth="1"/>
    <col min="29" max="29" width="14" style="119" customWidth="1"/>
  </cols>
  <sheetData>
    <row r="1" spans="1:29" x14ac:dyDescent="0.25">
      <c r="A1" s="223" t="s">
        <v>260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</row>
    <row r="2" spans="1:29" x14ac:dyDescent="0.25">
      <c r="A2" s="224" t="s">
        <v>250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114" t="s">
        <v>0</v>
      </c>
    </row>
    <row r="3" spans="1:29" x14ac:dyDescent="0.25">
      <c r="A3" s="223" t="s">
        <v>195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</row>
    <row r="4" spans="1:29" x14ac:dyDescent="0.25">
      <c r="A4" s="224" t="s">
        <v>230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</row>
    <row r="5" spans="1:29" x14ac:dyDescent="0.25">
      <c r="A5" s="224" t="s">
        <v>182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</row>
    <row r="6" spans="1:29" x14ac:dyDescent="0.25">
      <c r="A6" s="228" t="s">
        <v>196</v>
      </c>
      <c r="B6" s="226" t="s">
        <v>130</v>
      </c>
      <c r="C6" s="226"/>
      <c r="D6" s="226"/>
      <c r="E6" s="82"/>
      <c r="F6" s="226" t="s">
        <v>158</v>
      </c>
      <c r="G6" s="226"/>
      <c r="H6" s="226"/>
      <c r="I6" s="82"/>
      <c r="J6" s="226" t="s">
        <v>159</v>
      </c>
      <c r="K6" s="226"/>
      <c r="L6" s="226"/>
      <c r="M6" s="82"/>
      <c r="N6" s="226" t="s">
        <v>160</v>
      </c>
      <c r="O6" s="226"/>
      <c r="P6" s="226"/>
      <c r="Q6" s="82"/>
      <c r="R6" s="226" t="s">
        <v>162</v>
      </c>
      <c r="S6" s="226"/>
      <c r="T6" s="226"/>
      <c r="U6" s="82"/>
      <c r="V6" s="226" t="s">
        <v>163</v>
      </c>
      <c r="W6" s="226"/>
      <c r="X6" s="226"/>
      <c r="Y6" s="82"/>
      <c r="Z6" s="226" t="s">
        <v>164</v>
      </c>
      <c r="AA6" s="226"/>
      <c r="AB6" s="226"/>
    </row>
    <row r="7" spans="1:29" ht="15" customHeight="1" x14ac:dyDescent="0.25">
      <c r="A7" s="228"/>
      <c r="B7" s="83" t="s">
        <v>130</v>
      </c>
      <c r="C7" s="83" t="s">
        <v>184</v>
      </c>
      <c r="D7" s="83" t="s">
        <v>185</v>
      </c>
      <c r="E7" s="82"/>
      <c r="F7" s="83" t="s">
        <v>130</v>
      </c>
      <c r="G7" s="83" t="s">
        <v>184</v>
      </c>
      <c r="H7" s="83" t="s">
        <v>185</v>
      </c>
      <c r="I7" s="82"/>
      <c r="J7" s="83" t="s">
        <v>130</v>
      </c>
      <c r="K7" s="83" t="s">
        <v>184</v>
      </c>
      <c r="L7" s="83" t="s">
        <v>185</v>
      </c>
      <c r="M7" s="82"/>
      <c r="N7" s="83" t="s">
        <v>130</v>
      </c>
      <c r="O7" s="83" t="s">
        <v>184</v>
      </c>
      <c r="P7" s="83" t="s">
        <v>185</v>
      </c>
      <c r="Q7" s="82"/>
      <c r="R7" s="83" t="s">
        <v>130</v>
      </c>
      <c r="S7" s="83" t="s">
        <v>184</v>
      </c>
      <c r="T7" s="83" t="s">
        <v>185</v>
      </c>
      <c r="U7" s="82"/>
      <c r="V7" s="83" t="s">
        <v>130</v>
      </c>
      <c r="W7" s="83" t="s">
        <v>184</v>
      </c>
      <c r="X7" s="83" t="s">
        <v>185</v>
      </c>
      <c r="Y7" s="82"/>
      <c r="Z7" s="83" t="s">
        <v>130</v>
      </c>
      <c r="AA7" s="83" t="s">
        <v>184</v>
      </c>
      <c r="AB7" s="83" t="s">
        <v>185</v>
      </c>
      <c r="AC7" s="120"/>
    </row>
    <row r="8" spans="1:29" s="2" customFormat="1" x14ac:dyDescent="0.25">
      <c r="A8" s="25" t="s">
        <v>130</v>
      </c>
      <c r="B8" s="78">
        <f>SUM(B9:B35)</f>
        <v>294774</v>
      </c>
      <c r="C8" s="78">
        <f t="shared" ref="C8:AB8" si="0">SUM(C9:C35)</f>
        <v>142532</v>
      </c>
      <c r="D8" s="78">
        <f t="shared" si="0"/>
        <v>152242</v>
      </c>
      <c r="E8" s="78"/>
      <c r="F8" s="78">
        <f t="shared" si="0"/>
        <v>62768</v>
      </c>
      <c r="G8" s="78">
        <f t="shared" si="0"/>
        <v>31413</v>
      </c>
      <c r="H8" s="78">
        <f t="shared" si="0"/>
        <v>31355</v>
      </c>
      <c r="I8" s="78"/>
      <c r="J8" s="78">
        <f t="shared" si="0"/>
        <v>53775</v>
      </c>
      <c r="K8" s="78">
        <f t="shared" si="0"/>
        <v>26649</v>
      </c>
      <c r="L8" s="78">
        <f t="shared" si="0"/>
        <v>27126</v>
      </c>
      <c r="M8" s="78"/>
      <c r="N8" s="78">
        <f t="shared" si="0"/>
        <v>53879</v>
      </c>
      <c r="O8" s="78">
        <f t="shared" si="0"/>
        <v>26466</v>
      </c>
      <c r="P8" s="78">
        <f t="shared" si="0"/>
        <v>27413</v>
      </c>
      <c r="Q8" s="78"/>
      <c r="R8" s="78">
        <f t="shared" si="0"/>
        <v>55899</v>
      </c>
      <c r="S8" s="78">
        <f t="shared" si="0"/>
        <v>26345</v>
      </c>
      <c r="T8" s="78">
        <f t="shared" si="0"/>
        <v>29554</v>
      </c>
      <c r="U8" s="78"/>
      <c r="V8" s="78">
        <f t="shared" si="0"/>
        <v>50761</v>
      </c>
      <c r="W8" s="78">
        <f t="shared" si="0"/>
        <v>23608</v>
      </c>
      <c r="X8" s="78">
        <f t="shared" si="0"/>
        <v>27153</v>
      </c>
      <c r="Y8" s="78"/>
      <c r="Z8" s="78">
        <f t="shared" si="0"/>
        <v>17692</v>
      </c>
      <c r="AA8" s="78">
        <f t="shared" si="0"/>
        <v>8051</v>
      </c>
      <c r="AB8" s="78">
        <f t="shared" si="0"/>
        <v>9641</v>
      </c>
      <c r="AC8" s="119"/>
    </row>
    <row r="9" spans="1:29" x14ac:dyDescent="0.25">
      <c r="A9" s="26" t="s">
        <v>197</v>
      </c>
      <c r="B9" s="79">
        <f>+F9+J9+N9+R9+V9+Z9</f>
        <v>13767</v>
      </c>
      <c r="C9" s="79">
        <f t="shared" ref="C9:D24" si="1">+G9+K9+O9+S9+W9+AA9</f>
        <v>6622</v>
      </c>
      <c r="D9" s="79">
        <f t="shared" si="1"/>
        <v>7145</v>
      </c>
      <c r="E9" s="79"/>
      <c r="F9" s="79">
        <v>3042</v>
      </c>
      <c r="G9" s="79">
        <v>1523</v>
      </c>
      <c r="H9" s="79">
        <v>1519</v>
      </c>
      <c r="I9" s="79"/>
      <c r="J9" s="79">
        <v>2545</v>
      </c>
      <c r="K9" s="79">
        <v>1233</v>
      </c>
      <c r="L9" s="79">
        <v>1312</v>
      </c>
      <c r="M9" s="79"/>
      <c r="N9" s="79">
        <v>2484</v>
      </c>
      <c r="O9" s="79">
        <v>1242</v>
      </c>
      <c r="P9" s="79">
        <v>1242</v>
      </c>
      <c r="Q9" s="79"/>
      <c r="R9" s="79">
        <v>2599</v>
      </c>
      <c r="S9" s="79">
        <v>1172</v>
      </c>
      <c r="T9" s="79">
        <v>1427</v>
      </c>
      <c r="U9" s="79"/>
      <c r="V9" s="79">
        <v>2278</v>
      </c>
      <c r="W9" s="79">
        <v>1071</v>
      </c>
      <c r="X9" s="79">
        <v>1207</v>
      </c>
      <c r="Y9" s="79"/>
      <c r="Z9" s="79">
        <v>819</v>
      </c>
      <c r="AA9" s="79">
        <v>381</v>
      </c>
      <c r="AB9" s="79">
        <v>438</v>
      </c>
      <c r="AC9" s="120"/>
    </row>
    <row r="10" spans="1:29" x14ac:dyDescent="0.25">
      <c r="A10" s="26" t="s">
        <v>198</v>
      </c>
      <c r="B10" s="79">
        <f t="shared" ref="B10:D35" si="2">+F10+J10+N10+R10+V10+Z10</f>
        <v>14643</v>
      </c>
      <c r="C10" s="79">
        <f t="shared" si="1"/>
        <v>7080</v>
      </c>
      <c r="D10" s="79">
        <f t="shared" si="1"/>
        <v>7563</v>
      </c>
      <c r="E10" s="79"/>
      <c r="F10" s="79">
        <v>2972</v>
      </c>
      <c r="G10" s="79">
        <v>1477</v>
      </c>
      <c r="H10" s="79">
        <v>1495</v>
      </c>
      <c r="I10" s="79"/>
      <c r="J10" s="79">
        <v>2586</v>
      </c>
      <c r="K10" s="79">
        <v>1280</v>
      </c>
      <c r="L10" s="79">
        <v>1306</v>
      </c>
      <c r="M10" s="79"/>
      <c r="N10" s="79">
        <v>2674</v>
      </c>
      <c r="O10" s="79">
        <v>1309</v>
      </c>
      <c r="P10" s="79">
        <v>1365</v>
      </c>
      <c r="Q10" s="79"/>
      <c r="R10" s="79">
        <v>2874</v>
      </c>
      <c r="S10" s="79">
        <v>1367</v>
      </c>
      <c r="T10" s="79">
        <v>1507</v>
      </c>
      <c r="U10" s="79"/>
      <c r="V10" s="79">
        <v>2756</v>
      </c>
      <c r="W10" s="79">
        <v>1301</v>
      </c>
      <c r="X10" s="79">
        <v>1455</v>
      </c>
      <c r="Y10" s="79"/>
      <c r="Z10" s="79">
        <v>781</v>
      </c>
      <c r="AA10" s="79">
        <v>346</v>
      </c>
      <c r="AB10" s="79">
        <v>435</v>
      </c>
    </row>
    <row r="11" spans="1:29" x14ac:dyDescent="0.25">
      <c r="A11" s="26" t="s">
        <v>199</v>
      </c>
      <c r="B11" s="79">
        <f t="shared" si="2"/>
        <v>11610</v>
      </c>
      <c r="C11" s="79">
        <f t="shared" si="1"/>
        <v>5610</v>
      </c>
      <c r="D11" s="79">
        <f t="shared" si="1"/>
        <v>6000</v>
      </c>
      <c r="E11" s="79"/>
      <c r="F11" s="79">
        <v>2607</v>
      </c>
      <c r="G11" s="79">
        <v>1348</v>
      </c>
      <c r="H11" s="79">
        <v>1259</v>
      </c>
      <c r="I11" s="79"/>
      <c r="J11" s="79">
        <v>2228</v>
      </c>
      <c r="K11" s="79">
        <v>1095</v>
      </c>
      <c r="L11" s="79">
        <v>1133</v>
      </c>
      <c r="M11" s="79"/>
      <c r="N11" s="79">
        <v>2128</v>
      </c>
      <c r="O11" s="79">
        <v>1031</v>
      </c>
      <c r="P11" s="79">
        <v>1097</v>
      </c>
      <c r="Q11" s="79"/>
      <c r="R11" s="79">
        <v>2025</v>
      </c>
      <c r="S11" s="79">
        <v>927</v>
      </c>
      <c r="T11" s="79">
        <v>1098</v>
      </c>
      <c r="U11" s="79"/>
      <c r="V11" s="79">
        <v>1939</v>
      </c>
      <c r="W11" s="79">
        <v>931</v>
      </c>
      <c r="X11" s="79">
        <v>1008</v>
      </c>
      <c r="Y11" s="79"/>
      <c r="Z11" s="79">
        <v>683</v>
      </c>
      <c r="AA11" s="79">
        <v>278</v>
      </c>
      <c r="AB11" s="79">
        <v>405</v>
      </c>
    </row>
    <row r="12" spans="1:29" x14ac:dyDescent="0.25">
      <c r="A12" s="26" t="s">
        <v>200</v>
      </c>
      <c r="B12" s="79">
        <f t="shared" si="2"/>
        <v>20767</v>
      </c>
      <c r="C12" s="79">
        <f t="shared" si="1"/>
        <v>10211</v>
      </c>
      <c r="D12" s="79">
        <f t="shared" si="1"/>
        <v>10556</v>
      </c>
      <c r="E12" s="79"/>
      <c r="F12" s="79">
        <v>4153</v>
      </c>
      <c r="G12" s="79">
        <v>2116</v>
      </c>
      <c r="H12" s="79">
        <v>2037</v>
      </c>
      <c r="I12" s="79"/>
      <c r="J12" s="79">
        <v>3519</v>
      </c>
      <c r="K12" s="79">
        <v>1759</v>
      </c>
      <c r="L12" s="79">
        <v>1760</v>
      </c>
      <c r="M12" s="79"/>
      <c r="N12" s="79">
        <v>3545</v>
      </c>
      <c r="O12" s="79">
        <v>1746</v>
      </c>
      <c r="P12" s="79">
        <v>1799</v>
      </c>
      <c r="Q12" s="79"/>
      <c r="R12" s="79">
        <v>3986</v>
      </c>
      <c r="S12" s="79">
        <v>1947</v>
      </c>
      <c r="T12" s="79">
        <v>2039</v>
      </c>
      <c r="U12" s="79"/>
      <c r="V12" s="79">
        <v>3665</v>
      </c>
      <c r="W12" s="79">
        <v>1739</v>
      </c>
      <c r="X12" s="79">
        <v>1926</v>
      </c>
      <c r="Y12" s="79"/>
      <c r="Z12" s="79">
        <v>1899</v>
      </c>
      <c r="AA12" s="79">
        <v>904</v>
      </c>
      <c r="AB12" s="79">
        <v>995</v>
      </c>
    </row>
    <row r="13" spans="1:29" x14ac:dyDescent="0.25">
      <c r="A13" s="26" t="s">
        <v>201</v>
      </c>
      <c r="B13" s="79">
        <f t="shared" si="2"/>
        <v>5234</v>
      </c>
      <c r="C13" s="79">
        <f t="shared" si="1"/>
        <v>2658</v>
      </c>
      <c r="D13" s="79">
        <f t="shared" si="1"/>
        <v>2576</v>
      </c>
      <c r="E13" s="79"/>
      <c r="F13" s="79">
        <v>1023</v>
      </c>
      <c r="G13" s="79">
        <v>529</v>
      </c>
      <c r="H13" s="79">
        <v>494</v>
      </c>
      <c r="I13" s="79"/>
      <c r="J13" s="79">
        <v>919</v>
      </c>
      <c r="K13" s="79">
        <v>481</v>
      </c>
      <c r="L13" s="79">
        <v>438</v>
      </c>
      <c r="M13" s="79"/>
      <c r="N13" s="79">
        <v>987</v>
      </c>
      <c r="O13" s="79">
        <v>529</v>
      </c>
      <c r="P13" s="79">
        <v>458</v>
      </c>
      <c r="Q13" s="79"/>
      <c r="R13" s="79">
        <v>1020</v>
      </c>
      <c r="S13" s="79">
        <v>522</v>
      </c>
      <c r="T13" s="79">
        <v>498</v>
      </c>
      <c r="U13" s="79"/>
      <c r="V13" s="79">
        <v>873</v>
      </c>
      <c r="W13" s="79">
        <v>393</v>
      </c>
      <c r="X13" s="79">
        <v>480</v>
      </c>
      <c r="Y13" s="79"/>
      <c r="Z13" s="79">
        <v>412</v>
      </c>
      <c r="AA13" s="79">
        <v>204</v>
      </c>
      <c r="AB13" s="79">
        <v>208</v>
      </c>
      <c r="AC13" s="121"/>
    </row>
    <row r="14" spans="1:29" x14ac:dyDescent="0.25">
      <c r="A14" s="26" t="s">
        <v>202</v>
      </c>
      <c r="B14" s="79">
        <f t="shared" si="2"/>
        <v>11615</v>
      </c>
      <c r="C14" s="79">
        <f t="shared" si="1"/>
        <v>5499</v>
      </c>
      <c r="D14" s="79">
        <f t="shared" si="1"/>
        <v>6116</v>
      </c>
      <c r="E14" s="79"/>
      <c r="F14" s="79">
        <v>2318</v>
      </c>
      <c r="G14" s="79">
        <v>1134</v>
      </c>
      <c r="H14" s="79">
        <v>1184</v>
      </c>
      <c r="I14" s="79"/>
      <c r="J14" s="79">
        <v>2085</v>
      </c>
      <c r="K14" s="79">
        <v>993</v>
      </c>
      <c r="L14" s="79">
        <v>1092</v>
      </c>
      <c r="M14" s="79"/>
      <c r="N14" s="79">
        <v>2166</v>
      </c>
      <c r="O14" s="79">
        <v>1084</v>
      </c>
      <c r="P14" s="79">
        <v>1082</v>
      </c>
      <c r="Q14" s="79"/>
      <c r="R14" s="79">
        <v>2317</v>
      </c>
      <c r="S14" s="79">
        <v>1040</v>
      </c>
      <c r="T14" s="79">
        <v>1277</v>
      </c>
      <c r="U14" s="79"/>
      <c r="V14" s="79">
        <v>2165</v>
      </c>
      <c r="W14" s="79">
        <v>996</v>
      </c>
      <c r="X14" s="79">
        <v>1169</v>
      </c>
      <c r="Y14" s="79"/>
      <c r="Z14" s="79">
        <v>564</v>
      </c>
      <c r="AA14" s="79">
        <v>252</v>
      </c>
      <c r="AB14" s="79">
        <v>312</v>
      </c>
      <c r="AC14" s="120"/>
    </row>
    <row r="15" spans="1:29" x14ac:dyDescent="0.25">
      <c r="A15" s="26" t="s">
        <v>203</v>
      </c>
      <c r="B15" s="79">
        <f t="shared" si="2"/>
        <v>2842</v>
      </c>
      <c r="C15" s="79">
        <f t="shared" si="1"/>
        <v>1410</v>
      </c>
      <c r="D15" s="79">
        <f t="shared" si="1"/>
        <v>1432</v>
      </c>
      <c r="E15" s="79"/>
      <c r="F15" s="79">
        <v>583</v>
      </c>
      <c r="G15" s="79">
        <v>268</v>
      </c>
      <c r="H15" s="79">
        <v>315</v>
      </c>
      <c r="I15" s="79"/>
      <c r="J15" s="79">
        <v>489</v>
      </c>
      <c r="K15" s="79">
        <v>254</v>
      </c>
      <c r="L15" s="79">
        <v>235</v>
      </c>
      <c r="M15" s="79"/>
      <c r="N15" s="79">
        <v>571</v>
      </c>
      <c r="O15" s="79">
        <v>282</v>
      </c>
      <c r="P15" s="79">
        <v>289</v>
      </c>
      <c r="Q15" s="79"/>
      <c r="R15" s="79">
        <v>506</v>
      </c>
      <c r="S15" s="79">
        <v>249</v>
      </c>
      <c r="T15" s="79">
        <v>257</v>
      </c>
      <c r="U15" s="79"/>
      <c r="V15" s="79">
        <v>450</v>
      </c>
      <c r="W15" s="79">
        <v>234</v>
      </c>
      <c r="X15" s="79">
        <v>216</v>
      </c>
      <c r="Y15" s="79"/>
      <c r="Z15" s="79">
        <v>243</v>
      </c>
      <c r="AA15" s="79">
        <v>123</v>
      </c>
      <c r="AB15" s="79">
        <v>120</v>
      </c>
      <c r="AC15" s="121"/>
    </row>
    <row r="16" spans="1:29" x14ac:dyDescent="0.25">
      <c r="A16" s="26" t="s">
        <v>204</v>
      </c>
      <c r="B16" s="79">
        <f t="shared" si="2"/>
        <v>28806</v>
      </c>
      <c r="C16" s="79">
        <f t="shared" si="1"/>
        <v>14193</v>
      </c>
      <c r="D16" s="79">
        <f t="shared" si="1"/>
        <v>14613</v>
      </c>
      <c r="E16" s="79"/>
      <c r="F16" s="79">
        <v>5613</v>
      </c>
      <c r="G16" s="79">
        <v>2847</v>
      </c>
      <c r="H16" s="79">
        <v>2766</v>
      </c>
      <c r="I16" s="79"/>
      <c r="J16" s="79">
        <v>5243</v>
      </c>
      <c r="K16" s="79">
        <v>2626</v>
      </c>
      <c r="L16" s="79">
        <v>2617</v>
      </c>
      <c r="M16" s="79"/>
      <c r="N16" s="79">
        <v>5270</v>
      </c>
      <c r="O16" s="79">
        <v>2628</v>
      </c>
      <c r="P16" s="79">
        <v>2642</v>
      </c>
      <c r="Q16" s="79"/>
      <c r="R16" s="79">
        <v>5621</v>
      </c>
      <c r="S16" s="79">
        <v>2715</v>
      </c>
      <c r="T16" s="79">
        <v>2906</v>
      </c>
      <c r="U16" s="79"/>
      <c r="V16" s="79">
        <v>5157</v>
      </c>
      <c r="W16" s="79">
        <v>2472</v>
      </c>
      <c r="X16" s="79">
        <v>2685</v>
      </c>
      <c r="Y16" s="79"/>
      <c r="Z16" s="79">
        <v>1902</v>
      </c>
      <c r="AA16" s="79">
        <v>905</v>
      </c>
      <c r="AB16" s="79">
        <v>997</v>
      </c>
      <c r="AC16" s="121"/>
    </row>
    <row r="17" spans="1:29" x14ac:dyDescent="0.25">
      <c r="A17" s="26" t="s">
        <v>205</v>
      </c>
      <c r="B17" s="79">
        <f t="shared" si="2"/>
        <v>13495</v>
      </c>
      <c r="C17" s="79">
        <f t="shared" si="1"/>
        <v>6644</v>
      </c>
      <c r="D17" s="79">
        <f t="shared" si="1"/>
        <v>6851</v>
      </c>
      <c r="E17" s="79"/>
      <c r="F17" s="79">
        <v>2895</v>
      </c>
      <c r="G17" s="79">
        <v>1392</v>
      </c>
      <c r="H17" s="79">
        <v>1503</v>
      </c>
      <c r="I17" s="79"/>
      <c r="J17" s="79">
        <v>2463</v>
      </c>
      <c r="K17" s="79">
        <v>1262</v>
      </c>
      <c r="L17" s="79">
        <v>1201</v>
      </c>
      <c r="M17" s="79"/>
      <c r="N17" s="79">
        <v>2481</v>
      </c>
      <c r="O17" s="79">
        <v>1225</v>
      </c>
      <c r="P17" s="79">
        <v>1256</v>
      </c>
      <c r="Q17" s="79"/>
      <c r="R17" s="79">
        <v>2701</v>
      </c>
      <c r="S17" s="79">
        <v>1330</v>
      </c>
      <c r="T17" s="79">
        <v>1371</v>
      </c>
      <c r="U17" s="79"/>
      <c r="V17" s="79">
        <v>2400</v>
      </c>
      <c r="W17" s="79">
        <v>1164</v>
      </c>
      <c r="X17" s="79">
        <v>1236</v>
      </c>
      <c r="Y17" s="79"/>
      <c r="Z17" s="79">
        <v>555</v>
      </c>
      <c r="AA17" s="79">
        <v>271</v>
      </c>
      <c r="AB17" s="79">
        <v>284</v>
      </c>
      <c r="AC17" s="121"/>
    </row>
    <row r="18" spans="1:29" x14ac:dyDescent="0.25">
      <c r="A18" s="26" t="s">
        <v>206</v>
      </c>
      <c r="B18" s="79">
        <f t="shared" si="2"/>
        <v>17347</v>
      </c>
      <c r="C18" s="79">
        <f t="shared" si="1"/>
        <v>8311</v>
      </c>
      <c r="D18" s="79">
        <f t="shared" si="1"/>
        <v>9036</v>
      </c>
      <c r="E18" s="79"/>
      <c r="F18" s="79">
        <v>3779</v>
      </c>
      <c r="G18" s="79">
        <v>1863</v>
      </c>
      <c r="H18" s="79">
        <v>1916</v>
      </c>
      <c r="I18" s="79"/>
      <c r="J18" s="79">
        <v>3286</v>
      </c>
      <c r="K18" s="79">
        <v>1651</v>
      </c>
      <c r="L18" s="79">
        <v>1635</v>
      </c>
      <c r="M18" s="79"/>
      <c r="N18" s="79">
        <v>3119</v>
      </c>
      <c r="O18" s="79">
        <v>1511</v>
      </c>
      <c r="P18" s="79">
        <v>1608</v>
      </c>
      <c r="Q18" s="79"/>
      <c r="R18" s="79">
        <v>3095</v>
      </c>
      <c r="S18" s="79">
        <v>1452</v>
      </c>
      <c r="T18" s="79">
        <v>1643</v>
      </c>
      <c r="U18" s="79"/>
      <c r="V18" s="79">
        <v>2817</v>
      </c>
      <c r="W18" s="79">
        <v>1292</v>
      </c>
      <c r="X18" s="79">
        <v>1525</v>
      </c>
      <c r="Y18" s="79"/>
      <c r="Z18" s="79">
        <v>1251</v>
      </c>
      <c r="AA18" s="79">
        <v>542</v>
      </c>
      <c r="AB18" s="79">
        <v>709</v>
      </c>
      <c r="AC18" s="121"/>
    </row>
    <row r="19" spans="1:29" x14ac:dyDescent="0.25">
      <c r="A19" s="26" t="s">
        <v>207</v>
      </c>
      <c r="B19" s="79">
        <f t="shared" si="2"/>
        <v>5444</v>
      </c>
      <c r="C19" s="79">
        <f t="shared" si="1"/>
        <v>2550</v>
      </c>
      <c r="D19" s="79">
        <f t="shared" si="1"/>
        <v>2894</v>
      </c>
      <c r="E19" s="79"/>
      <c r="F19" s="79">
        <v>1312</v>
      </c>
      <c r="G19" s="79">
        <v>643</v>
      </c>
      <c r="H19" s="79">
        <v>669</v>
      </c>
      <c r="I19" s="79"/>
      <c r="J19" s="79">
        <v>1055</v>
      </c>
      <c r="K19" s="79">
        <v>504</v>
      </c>
      <c r="L19" s="79">
        <v>551</v>
      </c>
      <c r="M19" s="79"/>
      <c r="N19" s="79">
        <v>1056</v>
      </c>
      <c r="O19" s="79">
        <v>494</v>
      </c>
      <c r="P19" s="79">
        <v>562</v>
      </c>
      <c r="Q19" s="79"/>
      <c r="R19" s="79">
        <v>958</v>
      </c>
      <c r="S19" s="79">
        <v>412</v>
      </c>
      <c r="T19" s="79">
        <v>546</v>
      </c>
      <c r="U19" s="79"/>
      <c r="V19" s="79">
        <v>797</v>
      </c>
      <c r="W19" s="79">
        <v>382</v>
      </c>
      <c r="X19" s="79">
        <v>415</v>
      </c>
      <c r="Y19" s="79"/>
      <c r="Z19" s="79">
        <v>266</v>
      </c>
      <c r="AA19" s="79">
        <v>115</v>
      </c>
      <c r="AB19" s="79">
        <v>151</v>
      </c>
      <c r="AC19" s="121"/>
    </row>
    <row r="20" spans="1:29" x14ac:dyDescent="0.25">
      <c r="A20" s="108" t="s">
        <v>208</v>
      </c>
      <c r="B20" s="79">
        <f t="shared" si="2"/>
        <v>21919</v>
      </c>
      <c r="C20" s="79">
        <f t="shared" si="1"/>
        <v>10544</v>
      </c>
      <c r="D20" s="79">
        <f t="shared" si="1"/>
        <v>11375</v>
      </c>
      <c r="E20" s="79"/>
      <c r="F20" s="79">
        <v>4405</v>
      </c>
      <c r="G20" s="79">
        <v>2200</v>
      </c>
      <c r="H20" s="79">
        <v>2205</v>
      </c>
      <c r="I20" s="79"/>
      <c r="J20" s="79">
        <v>4271</v>
      </c>
      <c r="K20" s="79">
        <v>2142</v>
      </c>
      <c r="L20" s="79">
        <v>2129</v>
      </c>
      <c r="M20" s="79"/>
      <c r="N20" s="79">
        <v>4235</v>
      </c>
      <c r="O20" s="79">
        <v>2019</v>
      </c>
      <c r="P20" s="79">
        <v>2216</v>
      </c>
      <c r="Q20" s="79"/>
      <c r="R20" s="79">
        <v>4086</v>
      </c>
      <c r="S20" s="79">
        <v>1904</v>
      </c>
      <c r="T20" s="79">
        <v>2182</v>
      </c>
      <c r="U20" s="79"/>
      <c r="V20" s="79">
        <v>3890</v>
      </c>
      <c r="W20" s="79">
        <v>1794</v>
      </c>
      <c r="X20" s="79">
        <v>2096</v>
      </c>
      <c r="Y20" s="79"/>
      <c r="Z20" s="79">
        <v>1032</v>
      </c>
      <c r="AA20" s="79">
        <v>485</v>
      </c>
      <c r="AB20" s="79">
        <v>547</v>
      </c>
      <c r="AC20" s="121"/>
    </row>
    <row r="21" spans="1:29" x14ac:dyDescent="0.25">
      <c r="A21" s="26" t="s">
        <v>209</v>
      </c>
      <c r="B21" s="79">
        <f t="shared" si="2"/>
        <v>6340</v>
      </c>
      <c r="C21" s="79">
        <f t="shared" si="1"/>
        <v>3095</v>
      </c>
      <c r="D21" s="79">
        <f t="shared" si="1"/>
        <v>3245</v>
      </c>
      <c r="E21" s="79"/>
      <c r="F21" s="79">
        <v>1459</v>
      </c>
      <c r="G21" s="79">
        <v>733</v>
      </c>
      <c r="H21" s="79">
        <v>726</v>
      </c>
      <c r="I21" s="79"/>
      <c r="J21" s="79">
        <v>1207</v>
      </c>
      <c r="K21" s="79">
        <v>614</v>
      </c>
      <c r="L21" s="79">
        <v>593</v>
      </c>
      <c r="M21" s="79"/>
      <c r="N21" s="79">
        <v>1222</v>
      </c>
      <c r="O21" s="79">
        <v>612</v>
      </c>
      <c r="P21" s="79">
        <v>610</v>
      </c>
      <c r="Q21" s="79"/>
      <c r="R21" s="79">
        <v>1212</v>
      </c>
      <c r="S21" s="79">
        <v>570</v>
      </c>
      <c r="T21" s="79">
        <v>642</v>
      </c>
      <c r="U21" s="79"/>
      <c r="V21" s="79">
        <v>1122</v>
      </c>
      <c r="W21" s="79">
        <v>513</v>
      </c>
      <c r="X21" s="79">
        <v>609</v>
      </c>
      <c r="Y21" s="79"/>
      <c r="Z21" s="79">
        <v>118</v>
      </c>
      <c r="AA21" s="79">
        <v>53</v>
      </c>
      <c r="AB21" s="79">
        <v>65</v>
      </c>
      <c r="AC21" s="121"/>
    </row>
    <row r="22" spans="1:29" x14ac:dyDescent="0.25">
      <c r="A22" s="26" t="s">
        <v>210</v>
      </c>
      <c r="B22" s="79">
        <f t="shared" si="2"/>
        <v>21773</v>
      </c>
      <c r="C22" s="79">
        <f t="shared" si="1"/>
        <v>10565</v>
      </c>
      <c r="D22" s="79">
        <f t="shared" si="1"/>
        <v>11208</v>
      </c>
      <c r="E22" s="79"/>
      <c r="F22" s="79">
        <v>4275</v>
      </c>
      <c r="G22" s="79">
        <v>2170</v>
      </c>
      <c r="H22" s="79">
        <v>2105</v>
      </c>
      <c r="I22" s="79"/>
      <c r="J22" s="79">
        <v>3841</v>
      </c>
      <c r="K22" s="79">
        <v>1856</v>
      </c>
      <c r="L22" s="79">
        <v>1985</v>
      </c>
      <c r="M22" s="79"/>
      <c r="N22" s="79">
        <v>4040</v>
      </c>
      <c r="O22" s="79">
        <v>1978</v>
      </c>
      <c r="P22" s="79">
        <v>2062</v>
      </c>
      <c r="Q22" s="79"/>
      <c r="R22" s="79">
        <v>4137</v>
      </c>
      <c r="S22" s="79">
        <v>1992</v>
      </c>
      <c r="T22" s="79">
        <v>2145</v>
      </c>
      <c r="U22" s="79"/>
      <c r="V22" s="79">
        <v>3960</v>
      </c>
      <c r="W22" s="79">
        <v>1874</v>
      </c>
      <c r="X22" s="79">
        <v>2086</v>
      </c>
      <c r="Y22" s="79"/>
      <c r="Z22" s="79">
        <v>1520</v>
      </c>
      <c r="AA22" s="79">
        <v>695</v>
      </c>
      <c r="AB22" s="79">
        <v>825</v>
      </c>
      <c r="AC22" s="121"/>
    </row>
    <row r="23" spans="1:29" x14ac:dyDescent="0.25">
      <c r="A23" s="26" t="s">
        <v>211</v>
      </c>
      <c r="B23" s="79">
        <f t="shared" si="2"/>
        <v>5354</v>
      </c>
      <c r="C23" s="79">
        <f t="shared" si="1"/>
        <v>2496</v>
      </c>
      <c r="D23" s="79">
        <f t="shared" si="1"/>
        <v>2858</v>
      </c>
      <c r="E23" s="79"/>
      <c r="F23" s="79">
        <v>1193</v>
      </c>
      <c r="G23" s="79">
        <v>580</v>
      </c>
      <c r="H23" s="79">
        <v>613</v>
      </c>
      <c r="I23" s="79"/>
      <c r="J23" s="79">
        <v>1026</v>
      </c>
      <c r="K23" s="79">
        <v>495</v>
      </c>
      <c r="L23" s="79">
        <v>531</v>
      </c>
      <c r="M23" s="79"/>
      <c r="N23" s="79">
        <v>1069</v>
      </c>
      <c r="O23" s="79">
        <v>530</v>
      </c>
      <c r="P23" s="79">
        <v>539</v>
      </c>
      <c r="Q23" s="79"/>
      <c r="R23" s="79">
        <v>987</v>
      </c>
      <c r="S23" s="79">
        <v>432</v>
      </c>
      <c r="T23" s="79">
        <v>555</v>
      </c>
      <c r="U23" s="79"/>
      <c r="V23" s="79">
        <v>946</v>
      </c>
      <c r="W23" s="79">
        <v>400</v>
      </c>
      <c r="X23" s="79">
        <v>546</v>
      </c>
      <c r="Y23" s="79"/>
      <c r="Z23" s="79">
        <v>133</v>
      </c>
      <c r="AA23" s="79">
        <v>59</v>
      </c>
      <c r="AB23" s="79">
        <v>74</v>
      </c>
      <c r="AC23" s="120"/>
    </row>
    <row r="24" spans="1:29" x14ac:dyDescent="0.25">
      <c r="A24" s="26" t="s">
        <v>212</v>
      </c>
      <c r="B24" s="79">
        <f t="shared" si="2"/>
        <v>9085</v>
      </c>
      <c r="C24" s="79">
        <f t="shared" si="1"/>
        <v>4250</v>
      </c>
      <c r="D24" s="79">
        <f t="shared" si="1"/>
        <v>4835</v>
      </c>
      <c r="E24" s="79"/>
      <c r="F24" s="79">
        <v>1999</v>
      </c>
      <c r="G24" s="79">
        <v>991</v>
      </c>
      <c r="H24" s="79">
        <v>1008</v>
      </c>
      <c r="I24" s="79"/>
      <c r="J24" s="79">
        <v>1628</v>
      </c>
      <c r="K24" s="79">
        <v>797</v>
      </c>
      <c r="L24" s="79">
        <v>831</v>
      </c>
      <c r="M24" s="79"/>
      <c r="N24" s="79">
        <v>1599</v>
      </c>
      <c r="O24" s="79">
        <v>769</v>
      </c>
      <c r="P24" s="79">
        <v>830</v>
      </c>
      <c r="Q24" s="79"/>
      <c r="R24" s="79">
        <v>1918</v>
      </c>
      <c r="S24" s="79">
        <v>864</v>
      </c>
      <c r="T24" s="79">
        <v>1054</v>
      </c>
      <c r="U24" s="79"/>
      <c r="V24" s="79">
        <v>1521</v>
      </c>
      <c r="W24" s="79">
        <v>655</v>
      </c>
      <c r="X24" s="79">
        <v>866</v>
      </c>
      <c r="Y24" s="79"/>
      <c r="Z24" s="79">
        <v>420</v>
      </c>
      <c r="AA24" s="79">
        <v>174</v>
      </c>
      <c r="AB24" s="79">
        <v>246</v>
      </c>
      <c r="AC24" s="121"/>
    </row>
    <row r="25" spans="1:29" x14ac:dyDescent="0.25">
      <c r="A25" s="26" t="s">
        <v>213</v>
      </c>
      <c r="B25" s="79">
        <f t="shared" si="2"/>
        <v>5642</v>
      </c>
      <c r="C25" s="79">
        <f t="shared" si="2"/>
        <v>2719</v>
      </c>
      <c r="D25" s="79">
        <f t="shared" si="2"/>
        <v>2923</v>
      </c>
      <c r="E25" s="79"/>
      <c r="F25" s="79">
        <v>1157</v>
      </c>
      <c r="G25" s="79">
        <v>592</v>
      </c>
      <c r="H25" s="79">
        <v>565</v>
      </c>
      <c r="I25" s="79"/>
      <c r="J25" s="79">
        <v>950</v>
      </c>
      <c r="K25" s="79">
        <v>453</v>
      </c>
      <c r="L25" s="79">
        <v>497</v>
      </c>
      <c r="M25" s="79"/>
      <c r="N25" s="79">
        <v>963</v>
      </c>
      <c r="O25" s="79">
        <v>491</v>
      </c>
      <c r="P25" s="79">
        <v>472</v>
      </c>
      <c r="Q25" s="79"/>
      <c r="R25" s="79">
        <v>1149</v>
      </c>
      <c r="S25" s="79">
        <v>526</v>
      </c>
      <c r="T25" s="79">
        <v>623</v>
      </c>
      <c r="U25" s="79"/>
      <c r="V25" s="79">
        <v>946</v>
      </c>
      <c r="W25" s="79">
        <v>430</v>
      </c>
      <c r="X25" s="79">
        <v>516</v>
      </c>
      <c r="Y25" s="79"/>
      <c r="Z25" s="79">
        <v>477</v>
      </c>
      <c r="AA25" s="79">
        <v>227</v>
      </c>
      <c r="AB25" s="79">
        <v>250</v>
      </c>
      <c r="AC25" s="121"/>
    </row>
    <row r="26" spans="1:29" x14ac:dyDescent="0.25">
      <c r="A26" s="26" t="s">
        <v>214</v>
      </c>
      <c r="B26" s="79">
        <f t="shared" si="2"/>
        <v>7909</v>
      </c>
      <c r="C26" s="79">
        <f t="shared" si="2"/>
        <v>3765</v>
      </c>
      <c r="D26" s="79">
        <f t="shared" si="2"/>
        <v>4144</v>
      </c>
      <c r="E26" s="79"/>
      <c r="F26" s="79">
        <v>1700</v>
      </c>
      <c r="G26" s="79">
        <v>837</v>
      </c>
      <c r="H26" s="79">
        <v>863</v>
      </c>
      <c r="I26" s="79"/>
      <c r="J26" s="79">
        <v>1350</v>
      </c>
      <c r="K26" s="79">
        <v>665</v>
      </c>
      <c r="L26" s="79">
        <v>685</v>
      </c>
      <c r="M26" s="79"/>
      <c r="N26" s="79">
        <v>1401</v>
      </c>
      <c r="O26" s="79">
        <v>729</v>
      </c>
      <c r="P26" s="79">
        <v>672</v>
      </c>
      <c r="Q26" s="79"/>
      <c r="R26" s="79">
        <v>1512</v>
      </c>
      <c r="S26" s="79">
        <v>708</v>
      </c>
      <c r="T26" s="79">
        <v>804</v>
      </c>
      <c r="U26" s="79"/>
      <c r="V26" s="79">
        <v>1354</v>
      </c>
      <c r="W26" s="79">
        <v>569</v>
      </c>
      <c r="X26" s="79">
        <v>785</v>
      </c>
      <c r="Y26" s="79"/>
      <c r="Z26" s="79">
        <v>592</v>
      </c>
      <c r="AA26" s="79">
        <v>257</v>
      </c>
      <c r="AB26" s="79">
        <v>335</v>
      </c>
      <c r="AC26" s="121"/>
    </row>
    <row r="27" spans="1:29" x14ac:dyDescent="0.25">
      <c r="A27" s="26" t="s">
        <v>215</v>
      </c>
      <c r="B27" s="79">
        <f t="shared" si="2"/>
        <v>4444</v>
      </c>
      <c r="C27" s="79">
        <f t="shared" si="2"/>
        <v>2097</v>
      </c>
      <c r="D27" s="79">
        <f t="shared" si="2"/>
        <v>2347</v>
      </c>
      <c r="E27" s="79"/>
      <c r="F27" s="79">
        <v>943</v>
      </c>
      <c r="G27" s="79">
        <v>443</v>
      </c>
      <c r="H27" s="79">
        <v>500</v>
      </c>
      <c r="I27" s="79"/>
      <c r="J27" s="79">
        <v>761</v>
      </c>
      <c r="K27" s="79">
        <v>367</v>
      </c>
      <c r="L27" s="79">
        <v>394</v>
      </c>
      <c r="M27" s="79"/>
      <c r="N27" s="79">
        <v>821</v>
      </c>
      <c r="O27" s="79">
        <v>381</v>
      </c>
      <c r="P27" s="79">
        <v>440</v>
      </c>
      <c r="Q27" s="79"/>
      <c r="R27" s="79">
        <v>797</v>
      </c>
      <c r="S27" s="79">
        <v>392</v>
      </c>
      <c r="T27" s="79">
        <v>405</v>
      </c>
      <c r="U27" s="79"/>
      <c r="V27" s="79">
        <v>822</v>
      </c>
      <c r="W27" s="79">
        <v>375</v>
      </c>
      <c r="X27" s="79">
        <v>447</v>
      </c>
      <c r="Y27" s="79"/>
      <c r="Z27" s="79">
        <v>300</v>
      </c>
      <c r="AA27" s="79">
        <v>139</v>
      </c>
      <c r="AB27" s="79">
        <v>161</v>
      </c>
      <c r="AC27" s="121"/>
    </row>
    <row r="28" spans="1:29" x14ac:dyDescent="0.25">
      <c r="A28" s="26" t="s">
        <v>216</v>
      </c>
      <c r="B28" s="79">
        <f t="shared" si="2"/>
        <v>9290</v>
      </c>
      <c r="C28" s="79">
        <f t="shared" si="2"/>
        <v>4555</v>
      </c>
      <c r="D28" s="79">
        <f t="shared" si="2"/>
        <v>4735</v>
      </c>
      <c r="E28" s="79"/>
      <c r="F28" s="79">
        <v>2092</v>
      </c>
      <c r="G28" s="79">
        <v>1050</v>
      </c>
      <c r="H28" s="79">
        <v>1042</v>
      </c>
      <c r="I28" s="79"/>
      <c r="J28" s="79">
        <v>1719</v>
      </c>
      <c r="K28" s="79">
        <v>855</v>
      </c>
      <c r="L28" s="79">
        <v>864</v>
      </c>
      <c r="M28" s="79"/>
      <c r="N28" s="79">
        <v>1728</v>
      </c>
      <c r="O28" s="79">
        <v>841</v>
      </c>
      <c r="P28" s="79">
        <v>887</v>
      </c>
      <c r="Q28" s="79"/>
      <c r="R28" s="79">
        <v>1842</v>
      </c>
      <c r="S28" s="79">
        <v>883</v>
      </c>
      <c r="T28" s="79">
        <v>959</v>
      </c>
      <c r="U28" s="79"/>
      <c r="V28" s="79">
        <v>1517</v>
      </c>
      <c r="W28" s="79">
        <v>736</v>
      </c>
      <c r="X28" s="79">
        <v>781</v>
      </c>
      <c r="Y28" s="79"/>
      <c r="Z28" s="79">
        <v>392</v>
      </c>
      <c r="AA28" s="79">
        <v>190</v>
      </c>
      <c r="AB28" s="79">
        <v>202</v>
      </c>
      <c r="AC28" s="121"/>
    </row>
    <row r="29" spans="1:29" x14ac:dyDescent="0.25">
      <c r="A29" s="26" t="s">
        <v>217</v>
      </c>
      <c r="B29" s="79">
        <f t="shared" si="2"/>
        <v>11052</v>
      </c>
      <c r="C29" s="79">
        <f t="shared" si="2"/>
        <v>5333</v>
      </c>
      <c r="D29" s="79">
        <f t="shared" si="2"/>
        <v>5719</v>
      </c>
      <c r="E29" s="79"/>
      <c r="F29" s="79">
        <v>2289</v>
      </c>
      <c r="G29" s="79">
        <v>1118</v>
      </c>
      <c r="H29" s="79">
        <v>1171</v>
      </c>
      <c r="I29" s="79"/>
      <c r="J29" s="79">
        <v>1979</v>
      </c>
      <c r="K29" s="79">
        <v>1020</v>
      </c>
      <c r="L29" s="79">
        <v>959</v>
      </c>
      <c r="M29" s="79"/>
      <c r="N29" s="79">
        <v>1990</v>
      </c>
      <c r="O29" s="79">
        <v>966</v>
      </c>
      <c r="P29" s="79">
        <v>1024</v>
      </c>
      <c r="Q29" s="79"/>
      <c r="R29" s="79">
        <v>2153</v>
      </c>
      <c r="S29" s="79">
        <v>1011</v>
      </c>
      <c r="T29" s="79">
        <v>1142</v>
      </c>
      <c r="U29" s="79"/>
      <c r="V29" s="79">
        <v>1911</v>
      </c>
      <c r="W29" s="79">
        <v>905</v>
      </c>
      <c r="X29" s="79">
        <v>1006</v>
      </c>
      <c r="Y29" s="79"/>
      <c r="Z29" s="79">
        <v>730</v>
      </c>
      <c r="AA29" s="79">
        <v>313</v>
      </c>
      <c r="AB29" s="79">
        <v>417</v>
      </c>
      <c r="AC29" s="121"/>
    </row>
    <row r="30" spans="1:29" x14ac:dyDescent="0.25">
      <c r="A30" s="26" t="s">
        <v>218</v>
      </c>
      <c r="B30" s="79">
        <f t="shared" si="2"/>
        <v>5800</v>
      </c>
      <c r="C30" s="79">
        <f t="shared" si="2"/>
        <v>2806</v>
      </c>
      <c r="D30" s="79">
        <f t="shared" si="2"/>
        <v>2994</v>
      </c>
      <c r="E30" s="79"/>
      <c r="F30" s="79">
        <v>1202</v>
      </c>
      <c r="G30" s="79">
        <v>643</v>
      </c>
      <c r="H30" s="79">
        <v>559</v>
      </c>
      <c r="I30" s="79"/>
      <c r="J30" s="79">
        <v>1008</v>
      </c>
      <c r="K30" s="79">
        <v>480</v>
      </c>
      <c r="L30" s="79">
        <v>528</v>
      </c>
      <c r="M30" s="79"/>
      <c r="N30" s="79">
        <v>1063</v>
      </c>
      <c r="O30" s="79">
        <v>517</v>
      </c>
      <c r="P30" s="79">
        <v>546</v>
      </c>
      <c r="Q30" s="79"/>
      <c r="R30" s="79">
        <v>1132</v>
      </c>
      <c r="S30" s="79">
        <v>528</v>
      </c>
      <c r="T30" s="79">
        <v>604</v>
      </c>
      <c r="U30" s="79"/>
      <c r="V30" s="79">
        <v>849</v>
      </c>
      <c r="W30" s="79">
        <v>386</v>
      </c>
      <c r="X30" s="79">
        <v>463</v>
      </c>
      <c r="Y30" s="79"/>
      <c r="Z30" s="79">
        <v>546</v>
      </c>
      <c r="AA30" s="79">
        <v>252</v>
      </c>
      <c r="AB30" s="79">
        <v>294</v>
      </c>
      <c r="AC30" s="121"/>
    </row>
    <row r="31" spans="1:29" x14ac:dyDescent="0.25">
      <c r="A31" s="26" t="s">
        <v>219</v>
      </c>
      <c r="B31" s="79">
        <f t="shared" si="2"/>
        <v>5987</v>
      </c>
      <c r="C31" s="79">
        <f t="shared" si="2"/>
        <v>2859</v>
      </c>
      <c r="D31" s="79">
        <f t="shared" si="2"/>
        <v>3128</v>
      </c>
      <c r="E31" s="79"/>
      <c r="F31" s="79">
        <v>1470</v>
      </c>
      <c r="G31" s="79">
        <v>754</v>
      </c>
      <c r="H31" s="79">
        <v>716</v>
      </c>
      <c r="I31" s="79"/>
      <c r="J31" s="79">
        <v>1105</v>
      </c>
      <c r="K31" s="79">
        <v>560</v>
      </c>
      <c r="L31" s="79">
        <v>545</v>
      </c>
      <c r="M31" s="79"/>
      <c r="N31" s="79">
        <v>1060</v>
      </c>
      <c r="O31" s="79">
        <v>511</v>
      </c>
      <c r="P31" s="79">
        <v>549</v>
      </c>
      <c r="Q31" s="79"/>
      <c r="R31" s="79">
        <v>1074</v>
      </c>
      <c r="S31" s="79">
        <v>483</v>
      </c>
      <c r="T31" s="79">
        <v>591</v>
      </c>
      <c r="U31" s="79"/>
      <c r="V31" s="79">
        <v>1006</v>
      </c>
      <c r="W31" s="79">
        <v>436</v>
      </c>
      <c r="X31" s="79">
        <v>570</v>
      </c>
      <c r="Y31" s="79"/>
      <c r="Z31" s="79">
        <v>272</v>
      </c>
      <c r="AA31" s="79">
        <v>115</v>
      </c>
      <c r="AB31" s="79">
        <v>157</v>
      </c>
      <c r="AC31" s="121"/>
    </row>
    <row r="32" spans="1:29" x14ac:dyDescent="0.25">
      <c r="A32" s="26" t="s">
        <v>220</v>
      </c>
      <c r="B32" s="79">
        <f t="shared" si="2"/>
        <v>2199</v>
      </c>
      <c r="C32" s="79">
        <f t="shared" si="2"/>
        <v>1054</v>
      </c>
      <c r="D32" s="79">
        <f t="shared" si="2"/>
        <v>1145</v>
      </c>
      <c r="E32" s="79"/>
      <c r="F32" s="79">
        <v>501</v>
      </c>
      <c r="G32" s="79">
        <v>254</v>
      </c>
      <c r="H32" s="79">
        <v>247</v>
      </c>
      <c r="I32" s="79"/>
      <c r="J32" s="79">
        <v>355</v>
      </c>
      <c r="K32" s="79">
        <v>164</v>
      </c>
      <c r="L32" s="79">
        <v>191</v>
      </c>
      <c r="M32" s="79"/>
      <c r="N32" s="79">
        <v>356</v>
      </c>
      <c r="O32" s="79">
        <v>190</v>
      </c>
      <c r="P32" s="79">
        <v>166</v>
      </c>
      <c r="Q32" s="79"/>
      <c r="R32" s="79">
        <v>429</v>
      </c>
      <c r="S32" s="79">
        <v>204</v>
      </c>
      <c r="T32" s="79">
        <v>225</v>
      </c>
      <c r="U32" s="79"/>
      <c r="V32" s="79">
        <v>358</v>
      </c>
      <c r="W32" s="79">
        <v>168</v>
      </c>
      <c r="X32" s="79">
        <v>190</v>
      </c>
      <c r="Y32" s="79"/>
      <c r="Z32" s="79">
        <v>200</v>
      </c>
      <c r="AA32" s="79">
        <v>74</v>
      </c>
      <c r="AB32" s="79">
        <v>126</v>
      </c>
      <c r="AC32" s="121"/>
    </row>
    <row r="33" spans="1:29" x14ac:dyDescent="0.25">
      <c r="A33" s="26" t="s">
        <v>221</v>
      </c>
      <c r="B33" s="79">
        <f t="shared" si="2"/>
        <v>16620</v>
      </c>
      <c r="C33" s="79">
        <f t="shared" si="2"/>
        <v>7975</v>
      </c>
      <c r="D33" s="79">
        <f t="shared" si="2"/>
        <v>8645</v>
      </c>
      <c r="E33" s="79"/>
      <c r="F33" s="79">
        <v>4018</v>
      </c>
      <c r="G33" s="79">
        <v>2033</v>
      </c>
      <c r="H33" s="79">
        <v>1985</v>
      </c>
      <c r="I33" s="79"/>
      <c r="J33" s="79">
        <v>3049</v>
      </c>
      <c r="K33" s="79">
        <v>1514</v>
      </c>
      <c r="L33" s="79">
        <v>1535</v>
      </c>
      <c r="M33" s="79"/>
      <c r="N33" s="79">
        <v>2864</v>
      </c>
      <c r="O33" s="79">
        <v>1415</v>
      </c>
      <c r="P33" s="79">
        <v>1449</v>
      </c>
      <c r="Q33" s="79"/>
      <c r="R33" s="79">
        <v>3097</v>
      </c>
      <c r="S33" s="79">
        <v>1453</v>
      </c>
      <c r="T33" s="79">
        <v>1644</v>
      </c>
      <c r="U33" s="79"/>
      <c r="V33" s="79">
        <v>2688</v>
      </c>
      <c r="W33" s="79">
        <v>1187</v>
      </c>
      <c r="X33" s="79">
        <v>1501</v>
      </c>
      <c r="Y33" s="79"/>
      <c r="Z33" s="79">
        <v>904</v>
      </c>
      <c r="AA33" s="79">
        <v>373</v>
      </c>
      <c r="AB33" s="79">
        <v>531</v>
      </c>
      <c r="AC33" s="121"/>
    </row>
    <row r="34" spans="1:29" x14ac:dyDescent="0.25">
      <c r="A34" s="26" t="s">
        <v>222</v>
      </c>
      <c r="B34" s="79">
        <f t="shared" si="2"/>
        <v>13043</v>
      </c>
      <c r="C34" s="79">
        <f t="shared" si="2"/>
        <v>6277</v>
      </c>
      <c r="D34" s="79">
        <f t="shared" si="2"/>
        <v>6766</v>
      </c>
      <c r="E34" s="79"/>
      <c r="F34" s="79">
        <v>3108</v>
      </c>
      <c r="G34" s="79">
        <v>1545</v>
      </c>
      <c r="H34" s="79">
        <v>1563</v>
      </c>
      <c r="I34" s="79"/>
      <c r="J34" s="79">
        <v>2476</v>
      </c>
      <c r="K34" s="79">
        <v>1212</v>
      </c>
      <c r="L34" s="79">
        <v>1264</v>
      </c>
      <c r="M34" s="79"/>
      <c r="N34" s="79">
        <v>2444</v>
      </c>
      <c r="O34" s="79">
        <v>1180</v>
      </c>
      <c r="P34" s="79">
        <v>1264</v>
      </c>
      <c r="Q34" s="79"/>
      <c r="R34" s="79">
        <v>2278</v>
      </c>
      <c r="S34" s="79">
        <v>1077</v>
      </c>
      <c r="T34" s="79">
        <v>1201</v>
      </c>
      <c r="U34" s="79"/>
      <c r="V34" s="79">
        <v>2202</v>
      </c>
      <c r="W34" s="79">
        <v>1011</v>
      </c>
      <c r="X34" s="79">
        <v>1191</v>
      </c>
      <c r="Y34" s="79"/>
      <c r="Z34" s="79">
        <v>535</v>
      </c>
      <c r="AA34" s="79">
        <v>252</v>
      </c>
      <c r="AB34" s="79">
        <v>283</v>
      </c>
    </row>
    <row r="35" spans="1:29" ht="15.75" thickBot="1" x14ac:dyDescent="0.3">
      <c r="A35" s="27" t="s">
        <v>223</v>
      </c>
      <c r="B35" s="141">
        <f t="shared" si="2"/>
        <v>2747</v>
      </c>
      <c r="C35" s="141">
        <f t="shared" si="2"/>
        <v>1354</v>
      </c>
      <c r="D35" s="141">
        <f t="shared" si="2"/>
        <v>1393</v>
      </c>
      <c r="E35" s="141"/>
      <c r="F35" s="141">
        <v>660</v>
      </c>
      <c r="G35" s="141">
        <v>330</v>
      </c>
      <c r="H35" s="141">
        <v>330</v>
      </c>
      <c r="I35" s="141"/>
      <c r="J35" s="141">
        <v>632</v>
      </c>
      <c r="K35" s="141">
        <v>317</v>
      </c>
      <c r="L35" s="141">
        <v>315</v>
      </c>
      <c r="M35" s="141"/>
      <c r="N35" s="141">
        <v>543</v>
      </c>
      <c r="O35" s="141">
        <v>256</v>
      </c>
      <c r="P35" s="141">
        <v>287</v>
      </c>
      <c r="Q35" s="141"/>
      <c r="R35" s="141">
        <v>394</v>
      </c>
      <c r="S35" s="141">
        <v>185</v>
      </c>
      <c r="T35" s="141">
        <v>209</v>
      </c>
      <c r="U35" s="141"/>
      <c r="V35" s="141">
        <v>372</v>
      </c>
      <c r="W35" s="141">
        <v>194</v>
      </c>
      <c r="X35" s="141">
        <v>178</v>
      </c>
      <c r="Y35" s="141"/>
      <c r="Z35" s="141">
        <v>146</v>
      </c>
      <c r="AA35" s="141">
        <v>72</v>
      </c>
      <c r="AB35" s="141">
        <v>74</v>
      </c>
      <c r="AC35" s="121"/>
    </row>
    <row r="36" spans="1:29" x14ac:dyDescent="0.25">
      <c r="A36" s="218" t="s">
        <v>122</v>
      </c>
      <c r="B36" s="218"/>
      <c r="C36" s="218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AC36" s="121"/>
    </row>
    <row r="37" spans="1:29" x14ac:dyDescent="0.25">
      <c r="AC37" s="121"/>
    </row>
    <row r="38" spans="1:29" x14ac:dyDescent="0.25">
      <c r="AC38" s="121"/>
    </row>
    <row r="39" spans="1:29" x14ac:dyDescent="0.25">
      <c r="AC39" s="121"/>
    </row>
    <row r="40" spans="1:29" x14ac:dyDescent="0.25">
      <c r="AC40" s="121"/>
    </row>
    <row r="41" spans="1:29" x14ac:dyDescent="0.25">
      <c r="AC41" s="120"/>
    </row>
    <row r="42" spans="1:29" x14ac:dyDescent="0.25">
      <c r="AC42" s="121"/>
    </row>
    <row r="43" spans="1:29" x14ac:dyDescent="0.25">
      <c r="AC43" s="121"/>
    </row>
    <row r="44" spans="1:29" x14ac:dyDescent="0.25">
      <c r="AC44" s="121"/>
    </row>
  </sheetData>
  <mergeCells count="14">
    <mergeCell ref="A1:AB1"/>
    <mergeCell ref="A2:AB2"/>
    <mergeCell ref="A3:AB3"/>
    <mergeCell ref="A4:AB4"/>
    <mergeCell ref="A5:AB5"/>
    <mergeCell ref="R6:T6"/>
    <mergeCell ref="V6:X6"/>
    <mergeCell ref="Z6:AB6"/>
    <mergeCell ref="A36:O36"/>
    <mergeCell ref="A6:A7"/>
    <mergeCell ref="B6:D6"/>
    <mergeCell ref="F6:H6"/>
    <mergeCell ref="J6:L6"/>
    <mergeCell ref="N6:P6"/>
  </mergeCells>
  <hyperlinks>
    <hyperlink ref="AC2" location="Contenido!A1" display="Contenido" xr:uid="{3B04BB98-17C7-4788-8678-7D46B084F1B4}"/>
  </hyperlinks>
  <pageMargins left="0.7" right="0.7" top="0.75" bottom="0.75" header="0.3" footer="0.3"/>
  <pageSetup scale="6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73364-3C62-46BE-A698-8BA9B9101575}">
  <sheetPr>
    <tabColor rgb="FFF2DAB1"/>
    <pageSetUpPr fitToPage="1"/>
  </sheetPr>
  <dimension ref="A1:AC44"/>
  <sheetViews>
    <sheetView showGridLines="0" topLeftCell="C1" workbookViewId="0">
      <selection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28515625" customWidth="1"/>
    <col min="6" max="8" width="8.28515625" customWidth="1"/>
    <col min="9" max="9" width="1.140625" customWidth="1"/>
    <col min="10" max="12" width="8.28515625" customWidth="1"/>
    <col min="13" max="13" width="1.7109375" customWidth="1"/>
    <col min="14" max="16" width="8.28515625" customWidth="1"/>
    <col min="17" max="17" width="1.7109375" customWidth="1"/>
    <col min="18" max="20" width="8.28515625" customWidth="1"/>
    <col min="21" max="21" width="1.28515625" customWidth="1"/>
    <col min="22" max="24" width="8.28515625" customWidth="1"/>
    <col min="25" max="25" width="1.28515625" customWidth="1"/>
    <col min="26" max="28" width="8.28515625" customWidth="1"/>
    <col min="29" max="29" width="14" style="119" customWidth="1"/>
  </cols>
  <sheetData>
    <row r="1" spans="1:29" x14ac:dyDescent="0.25">
      <c r="A1" s="223" t="s">
        <v>261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</row>
    <row r="2" spans="1:29" x14ac:dyDescent="0.25">
      <c r="A2" s="224" t="s">
        <v>256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114" t="s">
        <v>0</v>
      </c>
    </row>
    <row r="3" spans="1:29" x14ac:dyDescent="0.25">
      <c r="A3" s="223" t="s">
        <v>195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</row>
    <row r="4" spans="1:29" x14ac:dyDescent="0.25">
      <c r="A4" s="224" t="s">
        <v>230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</row>
    <row r="5" spans="1:29" x14ac:dyDescent="0.25">
      <c r="A5" s="224" t="s">
        <v>182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</row>
    <row r="6" spans="1:29" x14ac:dyDescent="0.25">
      <c r="A6" s="228" t="s">
        <v>196</v>
      </c>
      <c r="B6" s="226" t="s">
        <v>130</v>
      </c>
      <c r="C6" s="226"/>
      <c r="D6" s="226"/>
      <c r="E6" s="82"/>
      <c r="F6" s="226" t="s">
        <v>158</v>
      </c>
      <c r="G6" s="226"/>
      <c r="H6" s="226"/>
      <c r="I6" s="82"/>
      <c r="J6" s="226" t="s">
        <v>159</v>
      </c>
      <c r="K6" s="226"/>
      <c r="L6" s="226"/>
      <c r="M6" s="82"/>
      <c r="N6" s="226" t="s">
        <v>160</v>
      </c>
      <c r="O6" s="226"/>
      <c r="P6" s="226"/>
      <c r="Q6" s="82"/>
      <c r="R6" s="226" t="s">
        <v>162</v>
      </c>
      <c r="S6" s="226"/>
      <c r="T6" s="226"/>
      <c r="U6" s="82"/>
      <c r="V6" s="226" t="s">
        <v>163</v>
      </c>
      <c r="W6" s="226"/>
      <c r="X6" s="226"/>
      <c r="Y6" s="82"/>
      <c r="Z6" s="226" t="s">
        <v>164</v>
      </c>
      <c r="AA6" s="226"/>
      <c r="AB6" s="226"/>
    </row>
    <row r="7" spans="1:29" x14ac:dyDescent="0.25">
      <c r="A7" s="228"/>
      <c r="B7" s="83" t="s">
        <v>130</v>
      </c>
      <c r="C7" s="83" t="s">
        <v>184</v>
      </c>
      <c r="D7" s="83" t="s">
        <v>185</v>
      </c>
      <c r="E7" s="82"/>
      <c r="F7" s="83" t="s">
        <v>130</v>
      </c>
      <c r="G7" s="83" t="s">
        <v>184</v>
      </c>
      <c r="H7" s="83" t="s">
        <v>185</v>
      </c>
      <c r="I7" s="82"/>
      <c r="J7" s="83" t="s">
        <v>130</v>
      </c>
      <c r="K7" s="83" t="s">
        <v>184</v>
      </c>
      <c r="L7" s="83" t="s">
        <v>185</v>
      </c>
      <c r="M7" s="82"/>
      <c r="N7" s="83" t="s">
        <v>130</v>
      </c>
      <c r="O7" s="83" t="s">
        <v>184</v>
      </c>
      <c r="P7" s="83" t="s">
        <v>185</v>
      </c>
      <c r="Q7" s="82"/>
      <c r="R7" s="83" t="s">
        <v>130</v>
      </c>
      <c r="S7" s="83" t="s">
        <v>184</v>
      </c>
      <c r="T7" s="83" t="s">
        <v>185</v>
      </c>
      <c r="U7" s="82"/>
      <c r="V7" s="83" t="s">
        <v>130</v>
      </c>
      <c r="W7" s="83" t="s">
        <v>184</v>
      </c>
      <c r="X7" s="83" t="s">
        <v>185</v>
      </c>
      <c r="Y7" s="82"/>
      <c r="Z7" s="83" t="s">
        <v>130</v>
      </c>
      <c r="AA7" s="83" t="s">
        <v>184</v>
      </c>
      <c r="AB7" s="83" t="s">
        <v>185</v>
      </c>
      <c r="AC7" s="120"/>
    </row>
    <row r="8" spans="1:29" s="2" customFormat="1" x14ac:dyDescent="0.25">
      <c r="A8" s="25" t="s">
        <v>130</v>
      </c>
      <c r="B8" s="80">
        <v>89.3961587801261</v>
      </c>
      <c r="C8" s="80">
        <v>87.740616939678787</v>
      </c>
      <c r="D8" s="80">
        <v>91.003753915309758</v>
      </c>
      <c r="E8" s="80"/>
      <c r="F8" s="80">
        <v>85.471901085283989</v>
      </c>
      <c r="G8" s="80">
        <v>83.792579156552591</v>
      </c>
      <c r="H8" s="80">
        <v>87.223211305218655</v>
      </c>
      <c r="I8" s="80"/>
      <c r="J8" s="80">
        <v>88.018659464767978</v>
      </c>
      <c r="K8" s="80">
        <v>86.346110229076885</v>
      </c>
      <c r="L8" s="80">
        <v>89.726118020640371</v>
      </c>
      <c r="M8" s="80"/>
      <c r="N8" s="80">
        <v>92.011202759704219</v>
      </c>
      <c r="O8" s="80">
        <v>90.361569189798217</v>
      </c>
      <c r="P8" s="80">
        <v>93.662019953532877</v>
      </c>
      <c r="Q8" s="80"/>
      <c r="R8" s="80">
        <v>86.749848689417576</v>
      </c>
      <c r="S8" s="80">
        <v>84.569209039548028</v>
      </c>
      <c r="T8" s="80">
        <v>88.790746582544685</v>
      </c>
      <c r="U8" s="80"/>
      <c r="V8" s="80">
        <v>93.970528342404378</v>
      </c>
      <c r="W8" s="80">
        <v>93.194378651507975</v>
      </c>
      <c r="X8" s="80">
        <v>94.655929721815525</v>
      </c>
      <c r="Y8" s="80"/>
      <c r="Z8" s="80">
        <v>97.235504259411925</v>
      </c>
      <c r="AA8" s="80">
        <v>96.743571256909405</v>
      </c>
      <c r="AB8" s="80">
        <v>97.65015699382154</v>
      </c>
      <c r="AC8" s="120"/>
    </row>
    <row r="9" spans="1:29" x14ac:dyDescent="0.25">
      <c r="A9" s="26" t="s">
        <v>197</v>
      </c>
      <c r="B9" s="81">
        <v>87.2322899505766</v>
      </c>
      <c r="C9" s="81">
        <v>86.167859466493169</v>
      </c>
      <c r="D9" s="81">
        <v>88.242558972458937</v>
      </c>
      <c r="E9" s="81"/>
      <c r="F9" s="81">
        <v>82.127429805615549</v>
      </c>
      <c r="G9" s="81">
        <v>81.531049250535332</v>
      </c>
      <c r="H9" s="81">
        <v>82.734204793028326</v>
      </c>
      <c r="I9" s="81"/>
      <c r="J9" s="81">
        <v>83.49737532808399</v>
      </c>
      <c r="K9" s="81">
        <v>83.593220338983059</v>
      </c>
      <c r="L9" s="81">
        <v>83.407501589319764</v>
      </c>
      <c r="M9" s="81"/>
      <c r="N9" s="81">
        <v>90.690032858707553</v>
      </c>
      <c r="O9" s="81">
        <v>89.416846652267822</v>
      </c>
      <c r="P9" s="81">
        <v>92</v>
      </c>
      <c r="Q9" s="81"/>
      <c r="R9" s="81">
        <v>84.851452824028726</v>
      </c>
      <c r="S9" s="81">
        <v>81.445448227936069</v>
      </c>
      <c r="T9" s="81">
        <v>87.869458128078819</v>
      </c>
      <c r="U9" s="81"/>
      <c r="V9" s="81">
        <v>95.674086518269633</v>
      </c>
      <c r="W9" s="81">
        <v>95.881826320501347</v>
      </c>
      <c r="X9" s="81">
        <v>95.490506329113927</v>
      </c>
      <c r="Y9" s="81"/>
      <c r="Z9" s="81">
        <v>96.694214876033058</v>
      </c>
      <c r="AA9" s="81">
        <v>95.969773299748113</v>
      </c>
      <c r="AB9" s="81">
        <v>97.333333333333343</v>
      </c>
      <c r="AC9" s="120"/>
    </row>
    <row r="10" spans="1:29" x14ac:dyDescent="0.25">
      <c r="A10" s="26" t="s">
        <v>198</v>
      </c>
      <c r="B10" s="81">
        <v>87.624917718867806</v>
      </c>
      <c r="C10" s="81">
        <v>86.457442911222373</v>
      </c>
      <c r="D10" s="81">
        <v>88.746773057967616</v>
      </c>
      <c r="E10" s="81"/>
      <c r="F10" s="81">
        <v>81.625926943147491</v>
      </c>
      <c r="G10" s="81">
        <v>81.782945736434115</v>
      </c>
      <c r="H10" s="81">
        <v>81.471389645776568</v>
      </c>
      <c r="I10" s="81"/>
      <c r="J10" s="81">
        <v>86.257505003335552</v>
      </c>
      <c r="K10" s="81">
        <v>83.879423328964606</v>
      </c>
      <c r="L10" s="81">
        <v>88.722826086956516</v>
      </c>
      <c r="M10" s="81"/>
      <c r="N10" s="81">
        <v>89.761664988251084</v>
      </c>
      <c r="O10" s="81">
        <v>88.565629228687413</v>
      </c>
      <c r="P10" s="81">
        <v>90.939373750832772</v>
      </c>
      <c r="Q10" s="81"/>
      <c r="R10" s="81">
        <v>84.703801945181254</v>
      </c>
      <c r="S10" s="81">
        <v>83.455433455433464</v>
      </c>
      <c r="T10" s="81">
        <v>85.868945868945872</v>
      </c>
      <c r="U10" s="81"/>
      <c r="V10" s="81">
        <v>94.642857142857139</v>
      </c>
      <c r="W10" s="81">
        <v>93.462643678160916</v>
      </c>
      <c r="X10" s="81">
        <v>95.723684210526315</v>
      </c>
      <c r="Y10" s="81"/>
      <c r="Z10" s="81">
        <v>99.111675126903549</v>
      </c>
      <c r="AA10" s="81">
        <v>99.140401146131808</v>
      </c>
      <c r="AB10" s="81">
        <v>99.088838268792713</v>
      </c>
    </row>
    <row r="11" spans="1:29" x14ac:dyDescent="0.25">
      <c r="A11" s="26" t="s">
        <v>199</v>
      </c>
      <c r="B11" s="81">
        <v>87.741837968561072</v>
      </c>
      <c r="C11" s="81">
        <v>85.609644437662141</v>
      </c>
      <c r="D11" s="81">
        <v>89.833807456206017</v>
      </c>
      <c r="E11" s="81"/>
      <c r="F11" s="81">
        <v>82.058545797922562</v>
      </c>
      <c r="G11" s="81">
        <v>81.351840675920343</v>
      </c>
      <c r="H11" s="81">
        <v>82.828947368421055</v>
      </c>
      <c r="I11" s="81"/>
      <c r="J11" s="81">
        <v>88.72958980485862</v>
      </c>
      <c r="K11" s="81">
        <v>85.214007782101163</v>
      </c>
      <c r="L11" s="81">
        <v>92.414355628058729</v>
      </c>
      <c r="M11" s="81"/>
      <c r="N11" s="81">
        <v>88.225538971807623</v>
      </c>
      <c r="O11" s="81">
        <v>86.204013377926429</v>
      </c>
      <c r="P11" s="81">
        <v>90.213815789473685</v>
      </c>
      <c r="Q11" s="81"/>
      <c r="R11" s="81">
        <v>84.199584199584194</v>
      </c>
      <c r="S11" s="81">
        <v>80.121002592912703</v>
      </c>
      <c r="T11" s="81">
        <v>87.980769230769226</v>
      </c>
      <c r="U11" s="81"/>
      <c r="V11" s="81">
        <v>94.955925563173366</v>
      </c>
      <c r="W11" s="81">
        <v>95</v>
      </c>
      <c r="X11" s="81">
        <v>94.915254237288138</v>
      </c>
      <c r="Y11" s="81"/>
      <c r="Z11" s="81">
        <v>99.708029197080293</v>
      </c>
      <c r="AA11" s="81">
        <v>100</v>
      </c>
      <c r="AB11" s="81">
        <v>99.508599508599502</v>
      </c>
    </row>
    <row r="12" spans="1:29" x14ac:dyDescent="0.25">
      <c r="A12" s="26" t="s">
        <v>200</v>
      </c>
      <c r="B12" s="81">
        <v>89.776067784886735</v>
      </c>
      <c r="C12" s="81">
        <v>88.583326103929906</v>
      </c>
      <c r="D12" s="81">
        <v>90.960792761740635</v>
      </c>
      <c r="E12" s="81"/>
      <c r="F12" s="81">
        <v>86.394840857083423</v>
      </c>
      <c r="G12" s="81">
        <v>85.494949494949495</v>
      </c>
      <c r="H12" s="81">
        <v>87.349914236706695</v>
      </c>
      <c r="I12" s="81"/>
      <c r="J12" s="81">
        <v>87.975000000000009</v>
      </c>
      <c r="K12" s="81">
        <v>87.512437810945272</v>
      </c>
      <c r="L12" s="81">
        <v>88.442211055276388</v>
      </c>
      <c r="M12" s="81"/>
      <c r="N12" s="81">
        <v>92.776760010468465</v>
      </c>
      <c r="O12" s="81">
        <v>91.89473684210526</v>
      </c>
      <c r="P12" s="81">
        <v>93.649141072358148</v>
      </c>
      <c r="Q12" s="81"/>
      <c r="R12" s="81">
        <v>86.746463547334059</v>
      </c>
      <c r="S12" s="81">
        <v>83.562231759656655</v>
      </c>
      <c r="T12" s="81">
        <v>90.022075055187628</v>
      </c>
      <c r="U12" s="81"/>
      <c r="V12" s="81">
        <v>91.739674593241546</v>
      </c>
      <c r="W12" s="81">
        <v>91.430073606729749</v>
      </c>
      <c r="X12" s="81">
        <v>92.021022455805067</v>
      </c>
      <c r="Y12" s="81"/>
      <c r="Z12" s="81">
        <v>99.21630094043887</v>
      </c>
      <c r="AA12" s="81">
        <v>99.340659340659343</v>
      </c>
      <c r="AB12" s="81">
        <v>99.103585657370516</v>
      </c>
    </row>
    <row r="13" spans="1:29" x14ac:dyDescent="0.25">
      <c r="A13" s="26" t="s">
        <v>201</v>
      </c>
      <c r="B13" s="81">
        <v>93.164827340690636</v>
      </c>
      <c r="C13" s="81">
        <v>91.37160536266758</v>
      </c>
      <c r="D13" s="81">
        <v>95.090439276485782</v>
      </c>
      <c r="E13" s="81"/>
      <c r="F13" s="81">
        <v>89.344978165938855</v>
      </c>
      <c r="G13" s="81">
        <v>88.166666666666671</v>
      </c>
      <c r="H13" s="81">
        <v>90.642201834862391</v>
      </c>
      <c r="I13" s="81"/>
      <c r="J13" s="81">
        <v>92.269076305220892</v>
      </c>
      <c r="K13" s="81">
        <v>90.074906367041194</v>
      </c>
      <c r="L13" s="81">
        <v>94.805194805194802</v>
      </c>
      <c r="M13" s="81"/>
      <c r="N13" s="81">
        <v>96.011673151750969</v>
      </c>
      <c r="O13" s="81">
        <v>93.462897526501763</v>
      </c>
      <c r="P13" s="81">
        <v>99.134199134199136</v>
      </c>
      <c r="Q13" s="81"/>
      <c r="R13" s="81">
        <v>91.071428571428569</v>
      </c>
      <c r="S13" s="81">
        <v>90.311418685121097</v>
      </c>
      <c r="T13" s="81">
        <v>91.881918819188186</v>
      </c>
      <c r="U13" s="81"/>
      <c r="V13" s="81">
        <v>95.828759604829855</v>
      </c>
      <c r="W13" s="81">
        <v>93.127962085308056</v>
      </c>
      <c r="X13" s="81">
        <v>98.159509202453989</v>
      </c>
      <c r="Y13" s="81"/>
      <c r="Z13" s="81">
        <v>98.564593301435409</v>
      </c>
      <c r="AA13" s="81">
        <v>97.607655502392348</v>
      </c>
      <c r="AB13" s="81">
        <v>99.52153110047847</v>
      </c>
      <c r="AC13" s="121"/>
    </row>
    <row r="14" spans="1:29" x14ac:dyDescent="0.25">
      <c r="A14" s="26" t="s">
        <v>202</v>
      </c>
      <c r="B14" s="81">
        <v>92.402545743834537</v>
      </c>
      <c r="C14" s="81">
        <v>90.221493027071361</v>
      </c>
      <c r="D14" s="81">
        <v>94.455598455598448</v>
      </c>
      <c r="E14" s="81"/>
      <c r="F14" s="81">
        <v>89.532638084202404</v>
      </c>
      <c r="G14" s="81">
        <v>86.697247706422019</v>
      </c>
      <c r="H14" s="81">
        <v>92.427790788446529</v>
      </c>
      <c r="I14" s="81"/>
      <c r="J14" s="81">
        <v>90.455531453362255</v>
      </c>
      <c r="K14" s="81">
        <v>88.581623550401417</v>
      </c>
      <c r="L14" s="81">
        <v>92.229729729729726</v>
      </c>
      <c r="M14" s="81"/>
      <c r="N14" s="81">
        <v>94.255874673629251</v>
      </c>
      <c r="O14" s="81">
        <v>92.412617220801366</v>
      </c>
      <c r="P14" s="81">
        <v>96.177777777777777</v>
      </c>
      <c r="Q14" s="81"/>
      <c r="R14" s="81">
        <v>90.472471690745806</v>
      </c>
      <c r="S14" s="81">
        <v>87.689713322091066</v>
      </c>
      <c r="T14" s="81">
        <v>92.872727272727275</v>
      </c>
      <c r="U14" s="81"/>
      <c r="V14" s="81">
        <v>96.393588601959038</v>
      </c>
      <c r="W14" s="81">
        <v>94.766888677450041</v>
      </c>
      <c r="X14" s="81">
        <v>97.824267782426773</v>
      </c>
      <c r="Y14" s="81"/>
      <c r="Z14" s="81">
        <v>98.774080560420316</v>
      </c>
      <c r="AA14" s="81">
        <v>98.4375</v>
      </c>
      <c r="AB14" s="81">
        <v>99.047619047619051</v>
      </c>
      <c r="AC14" s="120"/>
    </row>
    <row r="15" spans="1:29" x14ac:dyDescent="0.25">
      <c r="A15" s="26" t="s">
        <v>203</v>
      </c>
      <c r="B15" s="81">
        <v>95.497311827956992</v>
      </c>
      <c r="C15" s="81">
        <v>93.812375249501002</v>
      </c>
      <c r="D15" s="81">
        <v>97.216564833672777</v>
      </c>
      <c r="E15" s="81"/>
      <c r="F15" s="81">
        <v>93.579454253611559</v>
      </c>
      <c r="G15" s="81">
        <v>90.235690235690242</v>
      </c>
      <c r="H15" s="81">
        <v>96.625766871165638</v>
      </c>
      <c r="I15" s="81"/>
      <c r="J15" s="81">
        <v>96.070726915520638</v>
      </c>
      <c r="K15" s="81">
        <v>95.13108614232209</v>
      </c>
      <c r="L15" s="81">
        <v>97.107438016528931</v>
      </c>
      <c r="M15" s="81"/>
      <c r="N15" s="81">
        <v>98.788927335640139</v>
      </c>
      <c r="O15" s="81">
        <v>98.257839721254356</v>
      </c>
      <c r="P15" s="81">
        <v>99.312714776632305</v>
      </c>
      <c r="Q15" s="81"/>
      <c r="R15" s="81">
        <v>90.196078431372555</v>
      </c>
      <c r="S15" s="81">
        <v>86.759581881533094</v>
      </c>
      <c r="T15" s="81">
        <v>93.795620437956202</v>
      </c>
      <c r="U15" s="81"/>
      <c r="V15" s="81">
        <v>98.039215686274503</v>
      </c>
      <c r="W15" s="81">
        <v>97.907949790794973</v>
      </c>
      <c r="X15" s="81">
        <v>98.181818181818187</v>
      </c>
      <c r="Y15" s="81"/>
      <c r="Z15" s="81">
        <v>98.780487804878049</v>
      </c>
      <c r="AA15" s="81">
        <v>97.61904761904762</v>
      </c>
      <c r="AB15" s="81">
        <v>100</v>
      </c>
      <c r="AC15" s="121"/>
    </row>
    <row r="16" spans="1:29" x14ac:dyDescent="0.25">
      <c r="A16" s="26" t="s">
        <v>204</v>
      </c>
      <c r="B16" s="81">
        <v>89.462405664772191</v>
      </c>
      <c r="C16" s="81">
        <v>88.013146471536658</v>
      </c>
      <c r="D16" s="81">
        <v>90.91644372550239</v>
      </c>
      <c r="E16" s="81"/>
      <c r="F16" s="81">
        <v>81.989482909728309</v>
      </c>
      <c r="G16" s="81">
        <v>80.423728813559322</v>
      </c>
      <c r="H16" s="81">
        <v>83.666061705989108</v>
      </c>
      <c r="I16" s="81"/>
      <c r="J16" s="81">
        <v>87.881327522628226</v>
      </c>
      <c r="K16" s="81">
        <v>86.809917355371908</v>
      </c>
      <c r="L16" s="81">
        <v>88.983339000340024</v>
      </c>
      <c r="M16" s="81"/>
      <c r="N16" s="81">
        <v>93.027360988526041</v>
      </c>
      <c r="O16" s="81">
        <v>91.536050156739819</v>
      </c>
      <c r="P16" s="81">
        <v>94.559770937723698</v>
      </c>
      <c r="Q16" s="81"/>
      <c r="R16" s="81">
        <v>86.891327871386608</v>
      </c>
      <c r="S16" s="81">
        <v>85.003130870381966</v>
      </c>
      <c r="T16" s="81">
        <v>88.732824427480921</v>
      </c>
      <c r="U16" s="81"/>
      <c r="V16" s="81">
        <v>96.699793737108578</v>
      </c>
      <c r="W16" s="81">
        <v>95.776830685780695</v>
      </c>
      <c r="X16" s="81">
        <v>97.565406976744185</v>
      </c>
      <c r="Y16" s="81"/>
      <c r="Z16" s="81">
        <v>99.0625</v>
      </c>
      <c r="AA16" s="81">
        <v>98.907103825136616</v>
      </c>
      <c r="AB16" s="81">
        <v>99.203980099502488</v>
      </c>
      <c r="AC16" s="121"/>
    </row>
    <row r="17" spans="1:29" x14ac:dyDescent="0.25">
      <c r="A17" s="26" t="s">
        <v>205</v>
      </c>
      <c r="B17" s="81">
        <v>91.207082995404164</v>
      </c>
      <c r="C17" s="81">
        <v>90.137023470356809</v>
      </c>
      <c r="D17" s="81">
        <v>92.269360269360263</v>
      </c>
      <c r="E17" s="81"/>
      <c r="F17" s="81">
        <v>89.022140221402211</v>
      </c>
      <c r="G17" s="81">
        <v>87.437185929648237</v>
      </c>
      <c r="H17" s="81">
        <v>90.5421686746988</v>
      </c>
      <c r="I17" s="81"/>
      <c r="J17" s="81">
        <v>89.563636363636363</v>
      </c>
      <c r="K17" s="81">
        <v>89.187279151943471</v>
      </c>
      <c r="L17" s="81">
        <v>89.962546816479403</v>
      </c>
      <c r="M17" s="81"/>
      <c r="N17" s="81">
        <v>91.854868567197329</v>
      </c>
      <c r="O17" s="81">
        <v>90.206185567010309</v>
      </c>
      <c r="P17" s="81">
        <v>93.521965748324646</v>
      </c>
      <c r="Q17" s="81"/>
      <c r="R17" s="81">
        <v>90.912150790979467</v>
      </c>
      <c r="S17" s="81">
        <v>90.599455040871931</v>
      </c>
      <c r="T17" s="81">
        <v>91.21756487025948</v>
      </c>
      <c r="U17" s="81"/>
      <c r="V17" s="81">
        <v>94.191522762951337</v>
      </c>
      <c r="W17" s="81">
        <v>92.897047086991222</v>
      </c>
      <c r="X17" s="81">
        <v>95.444015444015434</v>
      </c>
      <c r="Y17" s="81"/>
      <c r="Z17" s="81">
        <v>96.689895470383277</v>
      </c>
      <c r="AA17" s="81">
        <v>95.087719298245617</v>
      </c>
      <c r="AB17" s="81">
        <v>98.269896193771615</v>
      </c>
      <c r="AC17" s="121"/>
    </row>
    <row r="18" spans="1:29" x14ac:dyDescent="0.25">
      <c r="A18" s="26" t="s">
        <v>206</v>
      </c>
      <c r="B18" s="81">
        <v>90.869565217391298</v>
      </c>
      <c r="C18" s="81">
        <v>88.716908625106754</v>
      </c>
      <c r="D18" s="81">
        <v>92.943838716313522</v>
      </c>
      <c r="E18" s="81"/>
      <c r="F18" s="81">
        <v>85.459068294889192</v>
      </c>
      <c r="G18" s="81">
        <v>82.653061224489804</v>
      </c>
      <c r="H18" s="81">
        <v>88.376383763837637</v>
      </c>
      <c r="I18" s="81"/>
      <c r="J18" s="81">
        <v>89.512394442931082</v>
      </c>
      <c r="K18" s="81">
        <v>88.053333333333327</v>
      </c>
      <c r="L18" s="81">
        <v>91.035634743875278</v>
      </c>
      <c r="M18" s="81"/>
      <c r="N18" s="81">
        <v>93.27153110047847</v>
      </c>
      <c r="O18" s="81">
        <v>91.575757575757578</v>
      </c>
      <c r="P18" s="81">
        <v>94.923258559622198</v>
      </c>
      <c r="Q18" s="81"/>
      <c r="R18" s="81">
        <v>89.606253618992469</v>
      </c>
      <c r="S18" s="81">
        <v>86.634844868735087</v>
      </c>
      <c r="T18" s="81">
        <v>92.407199100112479</v>
      </c>
      <c r="U18" s="81"/>
      <c r="V18" s="81">
        <v>96.110542476970323</v>
      </c>
      <c r="W18" s="81">
        <v>95.139911634756984</v>
      </c>
      <c r="X18" s="81">
        <v>96.948506039415122</v>
      </c>
      <c r="Y18" s="81"/>
      <c r="Z18" s="81">
        <v>98.65930599369085</v>
      </c>
      <c r="AA18" s="81">
        <v>97.657657657657666</v>
      </c>
      <c r="AB18" s="81">
        <v>99.438990182328197</v>
      </c>
      <c r="AC18" s="121"/>
    </row>
    <row r="19" spans="1:29" x14ac:dyDescent="0.25">
      <c r="A19" s="26" t="s">
        <v>207</v>
      </c>
      <c r="B19" s="81">
        <v>88.147668393782382</v>
      </c>
      <c r="C19" s="81">
        <v>84.577114427860707</v>
      </c>
      <c r="D19" s="81">
        <v>91.553305915849421</v>
      </c>
      <c r="E19" s="81"/>
      <c r="F19" s="81">
        <v>84.26461143224148</v>
      </c>
      <c r="G19" s="81">
        <v>80.880503144654085</v>
      </c>
      <c r="H19" s="81">
        <v>87.795275590551185</v>
      </c>
      <c r="I19" s="81"/>
      <c r="J19" s="81">
        <v>83.863275039745631</v>
      </c>
      <c r="K19" s="81">
        <v>77.897990726429683</v>
      </c>
      <c r="L19" s="81">
        <v>90.180032733224223</v>
      </c>
      <c r="M19" s="81"/>
      <c r="N19" s="81">
        <v>93.61702127659575</v>
      </c>
      <c r="O19" s="81">
        <v>91.312384473197781</v>
      </c>
      <c r="P19" s="81">
        <v>95.741056218057921</v>
      </c>
      <c r="Q19" s="81"/>
      <c r="R19" s="81">
        <v>84.929078014184398</v>
      </c>
      <c r="S19" s="81">
        <v>80.46875</v>
      </c>
      <c r="T19" s="81">
        <v>88.63636363636364</v>
      </c>
      <c r="U19" s="81"/>
      <c r="V19" s="81">
        <v>95.221027479091987</v>
      </c>
      <c r="W19" s="81">
        <v>94.320987654320987</v>
      </c>
      <c r="X19" s="81">
        <v>96.06481481481481</v>
      </c>
      <c r="Y19" s="81"/>
      <c r="Z19" s="81">
        <v>99.253731343283576</v>
      </c>
      <c r="AA19" s="81">
        <v>100</v>
      </c>
      <c r="AB19" s="81">
        <v>98.692810457516345</v>
      </c>
      <c r="AC19" s="121"/>
    </row>
    <row r="20" spans="1:29" x14ac:dyDescent="0.25">
      <c r="A20" s="108" t="s">
        <v>208</v>
      </c>
      <c r="B20" s="81">
        <v>85.089285714285708</v>
      </c>
      <c r="C20" s="81">
        <v>82.945248584015104</v>
      </c>
      <c r="D20" s="81">
        <v>87.178111587982826</v>
      </c>
      <c r="E20" s="81"/>
      <c r="F20" s="81">
        <v>78.900232849722371</v>
      </c>
      <c r="G20" s="81">
        <v>75.653370013755165</v>
      </c>
      <c r="H20" s="81">
        <v>82.429906542056074</v>
      </c>
      <c r="I20" s="81"/>
      <c r="J20" s="81">
        <v>86.580174336103795</v>
      </c>
      <c r="K20" s="81">
        <v>84.69750889679716</v>
      </c>
      <c r="L20" s="81">
        <v>88.560732113144752</v>
      </c>
      <c r="M20" s="81"/>
      <c r="N20" s="81">
        <v>88.505747126436788</v>
      </c>
      <c r="O20" s="81">
        <v>85.696095076400681</v>
      </c>
      <c r="P20" s="81">
        <v>91.23095924248662</v>
      </c>
      <c r="Q20" s="81"/>
      <c r="R20" s="81">
        <v>78.652550529355153</v>
      </c>
      <c r="S20" s="81">
        <v>77.053824362606221</v>
      </c>
      <c r="T20" s="81">
        <v>80.102790014684288</v>
      </c>
      <c r="U20" s="81"/>
      <c r="V20" s="81">
        <v>93.689788053949911</v>
      </c>
      <c r="W20" s="81">
        <v>93.583724569640054</v>
      </c>
      <c r="X20" s="81">
        <v>93.780760626398205</v>
      </c>
      <c r="Y20" s="81"/>
      <c r="Z20" s="81">
        <v>92.805755395683448</v>
      </c>
      <c r="AA20" s="81">
        <v>91.337099811676083</v>
      </c>
      <c r="AB20" s="81">
        <v>94.148020654044757</v>
      </c>
      <c r="AC20" s="121"/>
    </row>
    <row r="21" spans="1:29" x14ac:dyDescent="0.25">
      <c r="A21" s="26" t="s">
        <v>209</v>
      </c>
      <c r="B21" s="81">
        <v>88.78308360173645</v>
      </c>
      <c r="C21" s="81">
        <v>87.876206700738209</v>
      </c>
      <c r="D21" s="81">
        <v>89.665653495440736</v>
      </c>
      <c r="E21" s="81"/>
      <c r="F21" s="81">
        <v>87.891566265060234</v>
      </c>
      <c r="G21" s="81">
        <v>85.232558139534888</v>
      </c>
      <c r="H21" s="81">
        <v>90.75</v>
      </c>
      <c r="I21" s="81"/>
      <c r="J21" s="81">
        <v>86.897048236141103</v>
      </c>
      <c r="K21" s="81">
        <v>87.092198581560282</v>
      </c>
      <c r="L21" s="81">
        <v>86.695906432748544</v>
      </c>
      <c r="M21" s="81"/>
      <c r="N21" s="81">
        <v>95.097276264591429</v>
      </c>
      <c r="O21" s="81">
        <v>95.774647887323937</v>
      </c>
      <c r="P21" s="81">
        <v>94.427244582043343</v>
      </c>
      <c r="Q21" s="81"/>
      <c r="R21" s="81">
        <v>83.471074380165291</v>
      </c>
      <c r="S21" s="81">
        <v>81.661891117478518</v>
      </c>
      <c r="T21" s="81">
        <v>85.145888594164461</v>
      </c>
      <c r="U21" s="81"/>
      <c r="V21" s="81">
        <v>94.524010109519793</v>
      </c>
      <c r="W21" s="81">
        <v>93.27272727272728</v>
      </c>
      <c r="X21" s="81">
        <v>95.604395604395606</v>
      </c>
      <c r="Y21" s="81"/>
      <c r="Z21" s="81">
        <v>70.238095238095227</v>
      </c>
      <c r="AA21" s="81">
        <v>75.714285714285708</v>
      </c>
      <c r="AB21" s="81">
        <v>66.326530612244895</v>
      </c>
      <c r="AC21" s="121"/>
    </row>
    <row r="22" spans="1:29" x14ac:dyDescent="0.25">
      <c r="A22" s="26" t="s">
        <v>210</v>
      </c>
      <c r="B22" s="81">
        <v>91.795606897424008</v>
      </c>
      <c r="C22" s="81">
        <v>90.58561262110949</v>
      </c>
      <c r="D22" s="81">
        <v>92.966157929661577</v>
      </c>
      <c r="E22" s="81"/>
      <c r="F22" s="81">
        <v>89.0625</v>
      </c>
      <c r="G22" s="81">
        <v>88.319088319088323</v>
      </c>
      <c r="H22" s="81">
        <v>89.842082799829285</v>
      </c>
      <c r="I22" s="81"/>
      <c r="J22" s="81">
        <v>89.995313964386128</v>
      </c>
      <c r="K22" s="81">
        <v>87.754137115839242</v>
      </c>
      <c r="L22" s="81">
        <v>92.196934509986065</v>
      </c>
      <c r="M22" s="81"/>
      <c r="N22" s="81">
        <v>92.937658155049462</v>
      </c>
      <c r="O22" s="81">
        <v>91.829155060352832</v>
      </c>
      <c r="P22" s="81">
        <v>94.026447788417684</v>
      </c>
      <c r="Q22" s="81"/>
      <c r="R22" s="81">
        <v>91.023102310231025</v>
      </c>
      <c r="S22" s="81">
        <v>89.327354260089692</v>
      </c>
      <c r="T22" s="81">
        <v>92.656587473002162</v>
      </c>
      <c r="U22" s="81"/>
      <c r="V22" s="81">
        <v>93.63915819342634</v>
      </c>
      <c r="W22" s="81">
        <v>93.419740777667002</v>
      </c>
      <c r="X22" s="81">
        <v>93.837156995051728</v>
      </c>
      <c r="Y22" s="81"/>
      <c r="Z22" s="81">
        <v>99.346405228758172</v>
      </c>
      <c r="AA22" s="81">
        <v>99.144079885877318</v>
      </c>
      <c r="AB22" s="81">
        <v>99.51749095295537</v>
      </c>
      <c r="AC22" s="121"/>
    </row>
    <row r="23" spans="1:29" x14ac:dyDescent="0.25">
      <c r="A23" s="26" t="s">
        <v>211</v>
      </c>
      <c r="B23" s="81">
        <v>88.922105962464698</v>
      </c>
      <c r="C23" s="81">
        <v>86.877828054298647</v>
      </c>
      <c r="D23" s="81">
        <v>90.787801778907237</v>
      </c>
      <c r="E23" s="81"/>
      <c r="F23" s="81">
        <v>80.120886501007377</v>
      </c>
      <c r="G23" s="81">
        <v>77.747989276139407</v>
      </c>
      <c r="H23" s="81">
        <v>82.50336473755047</v>
      </c>
      <c r="I23" s="81"/>
      <c r="J23" s="81">
        <v>88.601036269430054</v>
      </c>
      <c r="K23" s="81">
        <v>85.197934595524956</v>
      </c>
      <c r="L23" s="81">
        <v>92.027729636048534</v>
      </c>
      <c r="M23" s="81"/>
      <c r="N23" s="81">
        <v>95.106761565836294</v>
      </c>
      <c r="O23" s="81">
        <v>93.805309734513273</v>
      </c>
      <c r="P23" s="81">
        <v>96.422182468694089</v>
      </c>
      <c r="Q23" s="81"/>
      <c r="R23" s="81">
        <v>89.159891598915991</v>
      </c>
      <c r="S23" s="81">
        <v>87.804878048780495</v>
      </c>
      <c r="T23" s="81">
        <v>90.243902439024396</v>
      </c>
      <c r="U23" s="81"/>
      <c r="V23" s="81">
        <v>94.317048853439672</v>
      </c>
      <c r="W23" s="81">
        <v>94.117647058823522</v>
      </c>
      <c r="X23" s="81">
        <v>94.463667820069205</v>
      </c>
      <c r="Y23" s="81"/>
      <c r="Z23" s="81">
        <v>95</v>
      </c>
      <c r="AA23" s="81">
        <v>92.1875</v>
      </c>
      <c r="AB23" s="81">
        <v>97.368421052631575</v>
      </c>
      <c r="AC23" s="120"/>
    </row>
    <row r="24" spans="1:29" x14ac:dyDescent="0.25">
      <c r="A24" s="26" t="s">
        <v>212</v>
      </c>
      <c r="B24" s="81">
        <v>89.728395061728392</v>
      </c>
      <c r="C24" s="81">
        <v>87.701196863392482</v>
      </c>
      <c r="D24" s="81">
        <v>91.589316158363317</v>
      </c>
      <c r="E24" s="81"/>
      <c r="F24" s="81">
        <v>83.361134278565473</v>
      </c>
      <c r="G24" s="81">
        <v>81.765676567656769</v>
      </c>
      <c r="H24" s="81">
        <v>84.991568296795947</v>
      </c>
      <c r="I24" s="81"/>
      <c r="J24" s="81">
        <v>88.671023965141615</v>
      </c>
      <c r="K24" s="81">
        <v>86.536373507057547</v>
      </c>
      <c r="L24" s="81">
        <v>90.819672131147541</v>
      </c>
      <c r="M24" s="81"/>
      <c r="N24" s="81">
        <v>91.423670668953676</v>
      </c>
      <c r="O24" s="81">
        <v>89.314750290360053</v>
      </c>
      <c r="P24" s="81">
        <v>93.468468468468473</v>
      </c>
      <c r="Q24" s="81"/>
      <c r="R24" s="81">
        <v>91.595033428844317</v>
      </c>
      <c r="S24" s="81">
        <v>89.719626168224295</v>
      </c>
      <c r="T24" s="81">
        <v>93.191865605658705</v>
      </c>
      <c r="U24" s="81"/>
      <c r="V24" s="81">
        <v>95.241077019411392</v>
      </c>
      <c r="W24" s="81">
        <v>94.109195402298852</v>
      </c>
      <c r="X24" s="81">
        <v>96.115427302996665</v>
      </c>
      <c r="Y24" s="81"/>
      <c r="Z24" s="81">
        <v>93.126385809312637</v>
      </c>
      <c r="AA24" s="81">
        <v>90.155440414507765</v>
      </c>
      <c r="AB24" s="81">
        <v>95.348837209302332</v>
      </c>
      <c r="AC24" s="121"/>
    </row>
    <row r="25" spans="1:29" x14ac:dyDescent="0.25">
      <c r="A25" s="26" t="s">
        <v>213</v>
      </c>
      <c r="B25" s="81">
        <v>92.979564930784449</v>
      </c>
      <c r="C25" s="81">
        <v>91.425689307330188</v>
      </c>
      <c r="D25" s="81">
        <v>94.473173884938589</v>
      </c>
      <c r="E25" s="81"/>
      <c r="F25" s="81">
        <v>89.620449264136326</v>
      </c>
      <c r="G25" s="81">
        <v>88.22652757078987</v>
      </c>
      <c r="H25" s="81">
        <v>91.129032258064512</v>
      </c>
      <c r="I25" s="81"/>
      <c r="J25" s="81">
        <v>91.876208897485483</v>
      </c>
      <c r="K25" s="81">
        <v>89.349112426035504</v>
      </c>
      <c r="L25" s="81">
        <v>94.307400379506646</v>
      </c>
      <c r="M25" s="81"/>
      <c r="N25" s="81">
        <v>97.076612903225808</v>
      </c>
      <c r="O25" s="81">
        <v>96.086105675146769</v>
      </c>
      <c r="P25" s="81">
        <v>98.128898128898129</v>
      </c>
      <c r="Q25" s="81"/>
      <c r="R25" s="81">
        <v>90.686661404893457</v>
      </c>
      <c r="S25" s="81">
        <v>88.403361344537814</v>
      </c>
      <c r="T25" s="81">
        <v>92.708333333333343</v>
      </c>
      <c r="U25" s="81"/>
      <c r="V25" s="81">
        <v>95.943204868154154</v>
      </c>
      <c r="W25" s="81">
        <v>95.768374164810695</v>
      </c>
      <c r="X25" s="81">
        <v>96.089385474860336</v>
      </c>
      <c r="Y25" s="81"/>
      <c r="Z25" s="81">
        <v>95.783132530120483</v>
      </c>
      <c r="AA25" s="81">
        <v>94.190871369294598</v>
      </c>
      <c r="AB25" s="81">
        <v>97.276264591439684</v>
      </c>
      <c r="AC25" s="121"/>
    </row>
    <row r="26" spans="1:29" x14ac:dyDescent="0.25">
      <c r="A26" s="26" t="s">
        <v>214</v>
      </c>
      <c r="B26" s="81">
        <v>92.168744901526637</v>
      </c>
      <c r="C26" s="81">
        <v>89.942666029622558</v>
      </c>
      <c r="D26" s="81">
        <v>94.28896473265074</v>
      </c>
      <c r="E26" s="81"/>
      <c r="F26" s="81">
        <v>90.281465746149763</v>
      </c>
      <c r="G26" s="81">
        <v>88.384371700105604</v>
      </c>
      <c r="H26" s="81">
        <v>92.200854700854705</v>
      </c>
      <c r="I26" s="81"/>
      <c r="J26" s="81">
        <v>90.060040026684447</v>
      </c>
      <c r="K26" s="81">
        <v>88.666666666666671</v>
      </c>
      <c r="L26" s="81">
        <v>91.455273698264349</v>
      </c>
      <c r="M26" s="81"/>
      <c r="N26" s="81">
        <v>94.918699186991873</v>
      </c>
      <c r="O26" s="81">
        <v>94.064516129032256</v>
      </c>
      <c r="P26" s="81">
        <v>95.863052781740365</v>
      </c>
      <c r="Q26" s="81"/>
      <c r="R26" s="81">
        <v>89.467455621301767</v>
      </c>
      <c r="S26" s="81">
        <v>84.486873508353227</v>
      </c>
      <c r="T26" s="81">
        <v>94.366197183098592</v>
      </c>
      <c r="U26" s="81"/>
      <c r="V26" s="81">
        <v>95.352112676056336</v>
      </c>
      <c r="W26" s="81">
        <v>94.205298013245027</v>
      </c>
      <c r="X26" s="81">
        <v>96.200980392156865</v>
      </c>
      <c r="Y26" s="81"/>
      <c r="Z26" s="81">
        <v>96.574225122349105</v>
      </c>
      <c r="AA26" s="81">
        <v>94.485294117647058</v>
      </c>
      <c r="AB26" s="81">
        <v>98.240469208211152</v>
      </c>
      <c r="AC26" s="121"/>
    </row>
    <row r="27" spans="1:29" x14ac:dyDescent="0.25">
      <c r="A27" s="26" t="s">
        <v>215</v>
      </c>
      <c r="B27" s="81">
        <v>85.183055395821356</v>
      </c>
      <c r="C27" s="81">
        <v>81.9140625</v>
      </c>
      <c r="D27" s="81">
        <v>88.332706059465565</v>
      </c>
      <c r="E27" s="81"/>
      <c r="F27" s="81">
        <v>78.714524207011678</v>
      </c>
      <c r="G27" s="81">
        <v>75.856164383561648</v>
      </c>
      <c r="H27" s="81">
        <v>81.433224755700323</v>
      </c>
      <c r="I27" s="81"/>
      <c r="J27" s="81">
        <v>82.988004362050162</v>
      </c>
      <c r="K27" s="81">
        <v>77.58985200845666</v>
      </c>
      <c r="L27" s="81">
        <v>88.738738738738746</v>
      </c>
      <c r="M27" s="81"/>
      <c r="N27" s="81">
        <v>88.756756756756758</v>
      </c>
      <c r="O27" s="81">
        <v>86.394557823129247</v>
      </c>
      <c r="P27" s="81">
        <v>90.909090909090907</v>
      </c>
      <c r="Q27" s="81"/>
      <c r="R27" s="81">
        <v>81.078331637843334</v>
      </c>
      <c r="S27" s="81">
        <v>77.932405566600394</v>
      </c>
      <c r="T27" s="81">
        <v>84.375</v>
      </c>
      <c r="U27" s="81"/>
      <c r="V27" s="81">
        <v>92.67192784667418</v>
      </c>
      <c r="W27" s="81">
        <v>90.361445783132538</v>
      </c>
      <c r="X27" s="81">
        <v>94.703389830508485</v>
      </c>
      <c r="Y27" s="81"/>
      <c r="Z27" s="81">
        <v>97.719869706840385</v>
      </c>
      <c r="AA27" s="81">
        <v>96.527777777777786</v>
      </c>
      <c r="AB27" s="81">
        <v>98.773006134969322</v>
      </c>
      <c r="AC27" s="121"/>
    </row>
    <row r="28" spans="1:29" x14ac:dyDescent="0.25">
      <c r="A28" s="26" t="s">
        <v>216</v>
      </c>
      <c r="B28" s="81">
        <v>91.428009054226948</v>
      </c>
      <c r="C28" s="81">
        <v>90.68285884929324</v>
      </c>
      <c r="D28" s="81">
        <v>92.156481121058775</v>
      </c>
      <c r="E28" s="81"/>
      <c r="F28" s="81">
        <v>90.328151986183073</v>
      </c>
      <c r="G28" s="81">
        <v>88.682432432432435</v>
      </c>
      <c r="H28" s="81">
        <v>92.049469964664311</v>
      </c>
      <c r="I28" s="81"/>
      <c r="J28" s="81">
        <v>90.426091530773277</v>
      </c>
      <c r="K28" s="81">
        <v>89.716684155299049</v>
      </c>
      <c r="L28" s="81">
        <v>91.139240506329116</v>
      </c>
      <c r="M28" s="81"/>
      <c r="N28" s="81">
        <v>94.997251236943384</v>
      </c>
      <c r="O28" s="81">
        <v>93.966480446927363</v>
      </c>
      <c r="P28" s="81">
        <v>95.995670995671006</v>
      </c>
      <c r="Q28" s="81"/>
      <c r="R28" s="81">
        <v>87.257224064424449</v>
      </c>
      <c r="S28" s="81">
        <v>86.399217221135032</v>
      </c>
      <c r="T28" s="81">
        <v>88.062442607897154</v>
      </c>
      <c r="U28" s="81"/>
      <c r="V28" s="81">
        <v>94.458281444582809</v>
      </c>
      <c r="W28" s="81">
        <v>94.967741935483872</v>
      </c>
      <c r="X28" s="81">
        <v>93.983152827918175</v>
      </c>
      <c r="Y28" s="81"/>
      <c r="Z28" s="81">
        <v>96.078431372549019</v>
      </c>
      <c r="AA28" s="81">
        <v>97.9381443298969</v>
      </c>
      <c r="AB28" s="81">
        <v>94.392523364485982</v>
      </c>
      <c r="AC28" s="121"/>
    </row>
    <row r="29" spans="1:29" x14ac:dyDescent="0.25">
      <c r="A29" s="26" t="s">
        <v>217</v>
      </c>
      <c r="B29" s="81">
        <v>88.155061019382629</v>
      </c>
      <c r="C29" s="81">
        <v>86.196864393082279</v>
      </c>
      <c r="D29" s="81">
        <v>90.062992125984252</v>
      </c>
      <c r="E29" s="81"/>
      <c r="F29" s="81">
        <v>87.633996937212871</v>
      </c>
      <c r="G29" s="81">
        <v>84.761182714177409</v>
      </c>
      <c r="H29" s="81">
        <v>90.564578499613305</v>
      </c>
      <c r="I29" s="81"/>
      <c r="J29" s="81">
        <v>86.343804537521819</v>
      </c>
      <c r="K29" s="81">
        <v>83.812654067378801</v>
      </c>
      <c r="L29" s="81">
        <v>89.20930232558139</v>
      </c>
      <c r="M29" s="81"/>
      <c r="N29" s="81">
        <v>90.826106800547691</v>
      </c>
      <c r="O29" s="81">
        <v>89.114391143911448</v>
      </c>
      <c r="P29" s="81">
        <v>92.502258355916894</v>
      </c>
      <c r="Q29" s="81"/>
      <c r="R29" s="81">
        <v>83.159521050598684</v>
      </c>
      <c r="S29" s="81">
        <v>81.204819277108427</v>
      </c>
      <c r="T29" s="81">
        <v>84.970238095238088</v>
      </c>
      <c r="U29" s="81"/>
      <c r="V29" s="81">
        <v>90.913415794481438</v>
      </c>
      <c r="W29" s="81">
        <v>90.681362725450896</v>
      </c>
      <c r="X29" s="81">
        <v>91.123188405797109</v>
      </c>
      <c r="Y29" s="81"/>
      <c r="Z29" s="81">
        <v>97.203728362183753</v>
      </c>
      <c r="AA29" s="81">
        <v>96.604938271604937</v>
      </c>
      <c r="AB29" s="81">
        <v>97.658079625292743</v>
      </c>
      <c r="AC29" s="121"/>
    </row>
    <row r="30" spans="1:29" x14ac:dyDescent="0.25">
      <c r="A30" s="26" t="s">
        <v>218</v>
      </c>
      <c r="B30" s="81">
        <v>88.970701027765003</v>
      </c>
      <c r="C30" s="81">
        <v>88.266750550487572</v>
      </c>
      <c r="D30" s="81">
        <v>89.640718562874255</v>
      </c>
      <c r="E30" s="81"/>
      <c r="F30" s="81">
        <v>88.447387785136129</v>
      </c>
      <c r="G30" s="81">
        <v>87.961696306429545</v>
      </c>
      <c r="H30" s="81">
        <v>89.01273885350318</v>
      </c>
      <c r="I30" s="81"/>
      <c r="J30" s="81">
        <v>88.654353562005269</v>
      </c>
      <c r="K30" s="81">
        <v>87.912087912087912</v>
      </c>
      <c r="L30" s="81">
        <v>89.340101522842644</v>
      </c>
      <c r="M30" s="81"/>
      <c r="N30" s="81">
        <v>95.938628158844764</v>
      </c>
      <c r="O30" s="81">
        <v>95.036764705882348</v>
      </c>
      <c r="P30" s="81">
        <v>96.808510638297875</v>
      </c>
      <c r="Q30" s="81"/>
      <c r="R30" s="81">
        <v>89.984101748807632</v>
      </c>
      <c r="S30" s="81">
        <v>88.146911519198667</v>
      </c>
      <c r="T30" s="81">
        <v>91.654021244309561</v>
      </c>
      <c r="U30" s="81"/>
      <c r="V30" s="81">
        <v>79.943502824858754</v>
      </c>
      <c r="W30" s="81">
        <v>80.08298755186722</v>
      </c>
      <c r="X30" s="81">
        <v>79.827586206896555</v>
      </c>
      <c r="Y30" s="81"/>
      <c r="Z30" s="81">
        <v>91.764705882352942</v>
      </c>
      <c r="AA30" s="81">
        <v>90.974729241877256</v>
      </c>
      <c r="AB30" s="81">
        <v>92.452830188679243</v>
      </c>
      <c r="AC30" s="121"/>
    </row>
    <row r="31" spans="1:29" x14ac:dyDescent="0.25">
      <c r="A31" s="26" t="s">
        <v>219</v>
      </c>
      <c r="B31" s="81">
        <v>85.260609512959277</v>
      </c>
      <c r="C31" s="81">
        <v>82.391930835734868</v>
      </c>
      <c r="D31" s="81">
        <v>88.063063063063069</v>
      </c>
      <c r="E31" s="81"/>
      <c r="F31" s="81">
        <v>87.395957193816884</v>
      </c>
      <c r="G31" s="81">
        <v>87.066974595842964</v>
      </c>
      <c r="H31" s="81">
        <v>87.745098039215691</v>
      </c>
      <c r="I31" s="81"/>
      <c r="J31" s="81">
        <v>83.270535041446863</v>
      </c>
      <c r="K31" s="81">
        <v>81.159420289855078</v>
      </c>
      <c r="L31" s="81">
        <v>85.557299843014135</v>
      </c>
      <c r="M31" s="81"/>
      <c r="N31" s="81">
        <v>87.458745874587464</v>
      </c>
      <c r="O31" s="81">
        <v>83.089430894308947</v>
      </c>
      <c r="P31" s="81">
        <v>91.959798994974875</v>
      </c>
      <c r="Q31" s="81"/>
      <c r="R31" s="81">
        <v>77.826086956521735</v>
      </c>
      <c r="S31" s="81">
        <v>73.74045801526718</v>
      </c>
      <c r="T31" s="81">
        <v>81.517241379310349</v>
      </c>
      <c r="U31" s="81"/>
      <c r="V31" s="81">
        <v>88.869257950530027</v>
      </c>
      <c r="W31" s="81">
        <v>83.365200764818354</v>
      </c>
      <c r="X31" s="81">
        <v>93.596059113300484</v>
      </c>
      <c r="Y31" s="81"/>
      <c r="Z31" s="81">
        <v>94.117647058823522</v>
      </c>
      <c r="AA31" s="81">
        <v>95.041322314049594</v>
      </c>
      <c r="AB31" s="81">
        <v>93.452380952380949</v>
      </c>
      <c r="AC31" s="121"/>
    </row>
    <row r="32" spans="1:29" x14ac:dyDescent="0.25">
      <c r="A32" s="26" t="s">
        <v>220</v>
      </c>
      <c r="B32" s="81">
        <v>90.012279983626684</v>
      </c>
      <c r="C32" s="81">
        <v>90.162532078699741</v>
      </c>
      <c r="D32" s="81">
        <v>89.874411302982722</v>
      </c>
      <c r="E32" s="81"/>
      <c r="F32" s="81">
        <v>93.470149253731336</v>
      </c>
      <c r="G32" s="81">
        <v>92.700729927007302</v>
      </c>
      <c r="H32" s="81">
        <v>94.274809160305338</v>
      </c>
      <c r="I32" s="81"/>
      <c r="J32" s="81">
        <v>94.414893617021278</v>
      </c>
      <c r="K32" s="81">
        <v>92.134831460674164</v>
      </c>
      <c r="L32" s="81">
        <v>96.464646464646464</v>
      </c>
      <c r="M32" s="81"/>
      <c r="N32" s="81">
        <v>92.467532467532465</v>
      </c>
      <c r="O32" s="81">
        <v>89.201877934272304</v>
      </c>
      <c r="P32" s="81">
        <v>96.511627906976756</v>
      </c>
      <c r="Q32" s="81"/>
      <c r="R32" s="81">
        <v>78</v>
      </c>
      <c r="S32" s="81">
        <v>81.599999999999994</v>
      </c>
      <c r="T32" s="81">
        <v>75</v>
      </c>
      <c r="U32" s="81"/>
      <c r="V32" s="81">
        <v>93.472584856396864</v>
      </c>
      <c r="W32" s="81">
        <v>94.915254237288138</v>
      </c>
      <c r="X32" s="81">
        <v>92.233009708737868</v>
      </c>
      <c r="Y32" s="81"/>
      <c r="Z32" s="81">
        <v>93.896713615023472</v>
      </c>
      <c r="AA32" s="81">
        <v>96.103896103896105</v>
      </c>
      <c r="AB32" s="81">
        <v>92.64705882352942</v>
      </c>
      <c r="AC32" s="121"/>
    </row>
    <row r="33" spans="1:29" x14ac:dyDescent="0.25">
      <c r="A33" s="26" t="s">
        <v>221</v>
      </c>
      <c r="B33" s="81">
        <v>91.168403730115202</v>
      </c>
      <c r="C33" s="81">
        <v>89.768122467357045</v>
      </c>
      <c r="D33" s="81">
        <v>92.499465011769743</v>
      </c>
      <c r="E33" s="81"/>
      <c r="F33" s="81">
        <v>91.505351856069225</v>
      </c>
      <c r="G33" s="81">
        <v>90.476190476190482</v>
      </c>
      <c r="H33" s="81">
        <v>92.583955223880594</v>
      </c>
      <c r="I33" s="81"/>
      <c r="J33" s="81">
        <v>90.260509177027828</v>
      </c>
      <c r="K33" s="81">
        <v>89.532820816085163</v>
      </c>
      <c r="L33" s="81">
        <v>90.989922940130413</v>
      </c>
      <c r="M33" s="81"/>
      <c r="N33" s="81">
        <v>89.780564263322887</v>
      </c>
      <c r="O33" s="81">
        <v>87.942821628340582</v>
      </c>
      <c r="P33" s="81">
        <v>91.650853889943079</v>
      </c>
      <c r="Q33" s="81"/>
      <c r="R33" s="81">
        <v>90.52908506284713</v>
      </c>
      <c r="S33" s="81">
        <v>88.489646772228994</v>
      </c>
      <c r="T33" s="81">
        <v>92.4114671163575</v>
      </c>
      <c r="U33" s="81"/>
      <c r="V33" s="81">
        <v>91.709314227226201</v>
      </c>
      <c r="W33" s="81">
        <v>90.334855403348556</v>
      </c>
      <c r="X33" s="81">
        <v>92.826221397649959</v>
      </c>
      <c r="Y33" s="81"/>
      <c r="Z33" s="81">
        <v>98.367791077257891</v>
      </c>
      <c r="AA33" s="81">
        <v>97.900262467191595</v>
      </c>
      <c r="AB33" s="81">
        <v>98.698884758364315</v>
      </c>
      <c r="AC33" s="121"/>
    </row>
    <row r="34" spans="1:29" x14ac:dyDescent="0.25">
      <c r="A34" s="26" t="s">
        <v>222</v>
      </c>
      <c r="B34" s="81">
        <v>87.396140444920931</v>
      </c>
      <c r="C34" s="81">
        <v>85.22742701968771</v>
      </c>
      <c r="D34" s="81">
        <v>89.509194337875371</v>
      </c>
      <c r="E34" s="81"/>
      <c r="F34" s="81">
        <v>82.813749000799362</v>
      </c>
      <c r="G34" s="81">
        <v>80.301455301455306</v>
      </c>
      <c r="H34" s="81">
        <v>85.456533624931652</v>
      </c>
      <c r="I34" s="81"/>
      <c r="J34" s="81">
        <v>84.131838260278627</v>
      </c>
      <c r="K34" s="81">
        <v>82.169491525423737</v>
      </c>
      <c r="L34" s="81">
        <v>86.103542234332423</v>
      </c>
      <c r="M34" s="81"/>
      <c r="N34" s="81">
        <v>90.888806247675717</v>
      </c>
      <c r="O34" s="81">
        <v>88.191330343796722</v>
      </c>
      <c r="P34" s="81">
        <v>93.56032568467802</v>
      </c>
      <c r="Q34" s="81"/>
      <c r="R34" s="81">
        <v>86.747905559786759</v>
      </c>
      <c r="S34" s="81">
        <v>85.13833992094861</v>
      </c>
      <c r="T34" s="81">
        <v>88.243938280675977</v>
      </c>
      <c r="U34" s="81"/>
      <c r="V34" s="81">
        <v>93.423843869325424</v>
      </c>
      <c r="W34" s="81">
        <v>92.076502732240442</v>
      </c>
      <c r="X34" s="81">
        <v>94.598888006354258</v>
      </c>
      <c r="Y34" s="81"/>
      <c r="Z34" s="81">
        <v>96.223021582733821</v>
      </c>
      <c r="AA34" s="81">
        <v>95.094339622641513</v>
      </c>
      <c r="AB34" s="81">
        <v>97.250859106529205</v>
      </c>
    </row>
    <row r="35" spans="1:29" ht="15.75" thickBot="1" x14ac:dyDescent="0.3">
      <c r="A35" s="27" t="s">
        <v>223</v>
      </c>
      <c r="B35" s="140">
        <v>91.90364670458348</v>
      </c>
      <c r="C35" s="140">
        <v>90.689886135298053</v>
      </c>
      <c r="D35" s="140">
        <v>93.11497326203208</v>
      </c>
      <c r="E35" s="140"/>
      <c r="F35" s="140">
        <v>91.286307053941911</v>
      </c>
      <c r="G35" s="140">
        <v>89.918256130790184</v>
      </c>
      <c r="H35" s="140">
        <v>92.696629213483149</v>
      </c>
      <c r="I35" s="140"/>
      <c r="J35" s="140">
        <v>90.935251798561154</v>
      </c>
      <c r="K35" s="140">
        <v>90.056818181818173</v>
      </c>
      <c r="L35" s="140">
        <v>91.83673469387756</v>
      </c>
      <c r="M35" s="140"/>
      <c r="N35" s="140">
        <v>92.504258943781949</v>
      </c>
      <c r="O35" s="140">
        <v>91.428571428571431</v>
      </c>
      <c r="P35" s="140">
        <v>93.485342019543964</v>
      </c>
      <c r="Q35" s="140"/>
      <c r="R35" s="140">
        <v>87.750556792873041</v>
      </c>
      <c r="S35" s="140">
        <v>84.474885844748854</v>
      </c>
      <c r="T35" s="140">
        <v>90.869565217391298</v>
      </c>
      <c r="U35" s="140"/>
      <c r="V35" s="140">
        <v>95.629820051413887</v>
      </c>
      <c r="W35" s="140">
        <v>95.566502463054192</v>
      </c>
      <c r="X35" s="140">
        <v>95.6989247311828</v>
      </c>
      <c r="Y35" s="140"/>
      <c r="Z35" s="140">
        <v>100</v>
      </c>
      <c r="AA35" s="140">
        <v>100</v>
      </c>
      <c r="AB35" s="140">
        <v>100</v>
      </c>
      <c r="AC35" s="121"/>
    </row>
    <row r="36" spans="1:29" x14ac:dyDescent="0.25">
      <c r="A36" s="218" t="s">
        <v>122</v>
      </c>
      <c r="B36" s="218"/>
      <c r="C36" s="218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AC36" s="121"/>
    </row>
    <row r="37" spans="1:29" x14ac:dyDescent="0.25">
      <c r="AC37" s="121"/>
    </row>
    <row r="38" spans="1:29" x14ac:dyDescent="0.25">
      <c r="AC38" s="121"/>
    </row>
    <row r="39" spans="1:29" x14ac:dyDescent="0.25">
      <c r="AC39" s="121"/>
    </row>
    <row r="40" spans="1:29" x14ac:dyDescent="0.25">
      <c r="AC40" s="121"/>
    </row>
    <row r="41" spans="1:29" x14ac:dyDescent="0.25">
      <c r="AC41" s="120"/>
    </row>
    <row r="42" spans="1:29" x14ac:dyDescent="0.25">
      <c r="AC42" s="121"/>
    </row>
    <row r="43" spans="1:29" x14ac:dyDescent="0.25">
      <c r="AC43" s="121"/>
    </row>
    <row r="44" spans="1:29" x14ac:dyDescent="0.25">
      <c r="AC44" s="121"/>
    </row>
  </sheetData>
  <mergeCells count="14">
    <mergeCell ref="A1:AB1"/>
    <mergeCell ref="A2:AB2"/>
    <mergeCell ref="A3:AB3"/>
    <mergeCell ref="A4:AB4"/>
    <mergeCell ref="A5:AB5"/>
    <mergeCell ref="R6:T6"/>
    <mergeCell ref="V6:X6"/>
    <mergeCell ref="Z6:AB6"/>
    <mergeCell ref="A36:O36"/>
    <mergeCell ref="A6:A7"/>
    <mergeCell ref="B6:D6"/>
    <mergeCell ref="F6:H6"/>
    <mergeCell ref="J6:L6"/>
    <mergeCell ref="N6:P6"/>
  </mergeCells>
  <hyperlinks>
    <hyperlink ref="AC2" location="Contenido!A1" display="Contenido" xr:uid="{4F9EAC48-40B6-4B32-82F5-6C021397D008}"/>
  </hyperlinks>
  <pageMargins left="0.7" right="0.7" top="0.75" bottom="0.75" header="0.3" footer="0.3"/>
  <pageSetup scale="6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01328-3B68-4AA1-A31E-32616E72704B}">
  <sheetPr>
    <tabColor rgb="FFF2DAB1"/>
    <pageSetUpPr fitToPage="1"/>
  </sheetPr>
  <dimension ref="A1:AC44"/>
  <sheetViews>
    <sheetView showGridLines="0" topLeftCell="C1" workbookViewId="0">
      <selection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42578125" customWidth="1"/>
    <col min="6" max="8" width="8.28515625" customWidth="1"/>
    <col min="9" max="9" width="1.28515625" customWidth="1"/>
    <col min="10" max="12" width="8.28515625" customWidth="1"/>
    <col min="13" max="13" width="1.42578125" customWidth="1"/>
    <col min="14" max="16" width="8.28515625" customWidth="1"/>
    <col min="17" max="17" width="1.28515625" customWidth="1"/>
    <col min="18" max="20" width="8.28515625" customWidth="1"/>
    <col min="21" max="21" width="1.28515625" customWidth="1"/>
    <col min="22" max="24" width="8.28515625" customWidth="1"/>
    <col min="25" max="25" width="1.7109375" customWidth="1"/>
    <col min="26" max="28" width="8.28515625" customWidth="1"/>
    <col min="29" max="29" width="14" style="119" customWidth="1"/>
  </cols>
  <sheetData>
    <row r="1" spans="1:29" x14ac:dyDescent="0.25">
      <c r="A1" s="223" t="s">
        <v>262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</row>
    <row r="2" spans="1:29" x14ac:dyDescent="0.25">
      <c r="A2" s="224" t="s">
        <v>252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114" t="s">
        <v>0</v>
      </c>
    </row>
    <row r="3" spans="1:29" x14ac:dyDescent="0.25">
      <c r="A3" s="223" t="s">
        <v>195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</row>
    <row r="4" spans="1:29" x14ac:dyDescent="0.25">
      <c r="A4" s="224" t="s">
        <v>230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</row>
    <row r="5" spans="1:29" x14ac:dyDescent="0.25">
      <c r="A5" s="224" t="s">
        <v>182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</row>
    <row r="6" spans="1:29" x14ac:dyDescent="0.25">
      <c r="A6" s="228" t="s">
        <v>196</v>
      </c>
      <c r="B6" s="226" t="s">
        <v>130</v>
      </c>
      <c r="C6" s="226"/>
      <c r="D6" s="226"/>
      <c r="E6" s="82"/>
      <c r="F6" s="226" t="s">
        <v>158</v>
      </c>
      <c r="G6" s="226"/>
      <c r="H6" s="226"/>
      <c r="I6" s="82"/>
      <c r="J6" s="226" t="s">
        <v>159</v>
      </c>
      <c r="K6" s="226"/>
      <c r="L6" s="226"/>
      <c r="M6" s="82"/>
      <c r="N6" s="226" t="s">
        <v>160</v>
      </c>
      <c r="O6" s="226"/>
      <c r="P6" s="226"/>
      <c r="Q6" s="82"/>
      <c r="R6" s="226" t="s">
        <v>162</v>
      </c>
      <c r="S6" s="226"/>
      <c r="T6" s="226"/>
      <c r="U6" s="82"/>
      <c r="V6" s="226" t="s">
        <v>163</v>
      </c>
      <c r="W6" s="226"/>
      <c r="X6" s="226"/>
      <c r="Y6" s="82"/>
      <c r="Z6" s="226" t="s">
        <v>164</v>
      </c>
      <c r="AA6" s="226"/>
      <c r="AB6" s="226"/>
    </row>
    <row r="7" spans="1:29" x14ac:dyDescent="0.25">
      <c r="A7" s="228"/>
      <c r="B7" s="83" t="s">
        <v>130</v>
      </c>
      <c r="C7" s="83" t="s">
        <v>184</v>
      </c>
      <c r="D7" s="83" t="s">
        <v>185</v>
      </c>
      <c r="E7" s="82"/>
      <c r="F7" s="83" t="s">
        <v>130</v>
      </c>
      <c r="G7" s="83" t="s">
        <v>184</v>
      </c>
      <c r="H7" s="83" t="s">
        <v>185</v>
      </c>
      <c r="I7" s="82"/>
      <c r="J7" s="83" t="s">
        <v>130</v>
      </c>
      <c r="K7" s="83" t="s">
        <v>184</v>
      </c>
      <c r="L7" s="83" t="s">
        <v>185</v>
      </c>
      <c r="M7" s="82"/>
      <c r="N7" s="83" t="s">
        <v>130</v>
      </c>
      <c r="O7" s="83" t="s">
        <v>184</v>
      </c>
      <c r="P7" s="83" t="s">
        <v>185</v>
      </c>
      <c r="Q7" s="82"/>
      <c r="R7" s="83" t="s">
        <v>130</v>
      </c>
      <c r="S7" s="83" t="s">
        <v>184</v>
      </c>
      <c r="T7" s="83" t="s">
        <v>185</v>
      </c>
      <c r="U7" s="82"/>
      <c r="V7" s="83" t="s">
        <v>130</v>
      </c>
      <c r="W7" s="83" t="s">
        <v>184</v>
      </c>
      <c r="X7" s="83" t="s">
        <v>185</v>
      </c>
      <c r="Y7" s="82"/>
      <c r="Z7" s="83" t="s">
        <v>130</v>
      </c>
      <c r="AA7" s="83" t="s">
        <v>184</v>
      </c>
      <c r="AB7" s="83" t="s">
        <v>185</v>
      </c>
      <c r="AC7" s="120"/>
    </row>
    <row r="8" spans="1:29" s="2" customFormat="1" x14ac:dyDescent="0.25">
      <c r="A8" s="25" t="s">
        <v>130</v>
      </c>
      <c r="B8" s="78">
        <f>SUM(B9:B35)</f>
        <v>34965</v>
      </c>
      <c r="C8" s="78">
        <f t="shared" ref="C8:AB8" si="0">SUM(C9:C35)</f>
        <v>19915</v>
      </c>
      <c r="D8" s="78">
        <f t="shared" si="0"/>
        <v>15050</v>
      </c>
      <c r="E8" s="78"/>
      <c r="F8" s="78">
        <f t="shared" si="0"/>
        <v>10669</v>
      </c>
      <c r="G8" s="78">
        <f t="shared" si="0"/>
        <v>6076</v>
      </c>
      <c r="H8" s="78">
        <f t="shared" si="0"/>
        <v>4593</v>
      </c>
      <c r="I8" s="78"/>
      <c r="J8" s="78">
        <f t="shared" si="0"/>
        <v>7320</v>
      </c>
      <c r="K8" s="78">
        <f t="shared" si="0"/>
        <v>4214</v>
      </c>
      <c r="L8" s="78">
        <f t="shared" si="0"/>
        <v>3106</v>
      </c>
      <c r="M8" s="78"/>
      <c r="N8" s="78">
        <f t="shared" si="0"/>
        <v>4678</v>
      </c>
      <c r="O8" s="78">
        <f t="shared" si="0"/>
        <v>2823</v>
      </c>
      <c r="P8" s="78">
        <f t="shared" si="0"/>
        <v>1855</v>
      </c>
      <c r="Q8" s="78"/>
      <c r="R8" s="78">
        <f t="shared" si="0"/>
        <v>8538</v>
      </c>
      <c r="S8" s="78">
        <f t="shared" si="0"/>
        <v>4807</v>
      </c>
      <c r="T8" s="78">
        <f t="shared" si="0"/>
        <v>3731</v>
      </c>
      <c r="U8" s="78"/>
      <c r="V8" s="78">
        <f t="shared" si="0"/>
        <v>3257</v>
      </c>
      <c r="W8" s="78">
        <f t="shared" si="0"/>
        <v>1724</v>
      </c>
      <c r="X8" s="78">
        <f t="shared" si="0"/>
        <v>1533</v>
      </c>
      <c r="Y8" s="78"/>
      <c r="Z8" s="78">
        <f t="shared" si="0"/>
        <v>503</v>
      </c>
      <c r="AA8" s="78">
        <f t="shared" si="0"/>
        <v>271</v>
      </c>
      <c r="AB8" s="78">
        <f t="shared" si="0"/>
        <v>232</v>
      </c>
      <c r="AC8" s="120"/>
    </row>
    <row r="9" spans="1:29" x14ac:dyDescent="0.25">
      <c r="A9" s="26" t="s">
        <v>197</v>
      </c>
      <c r="B9" s="79">
        <f>+F9+J9+N9+R9+V9+Z9</f>
        <v>2015</v>
      </c>
      <c r="C9" s="79">
        <f t="shared" ref="C9:D24" si="1">+G9+K9+O9+S9+W9+AA9</f>
        <v>1063</v>
      </c>
      <c r="D9" s="79">
        <f t="shared" si="1"/>
        <v>952</v>
      </c>
      <c r="E9" s="79"/>
      <c r="F9" s="79">
        <v>662</v>
      </c>
      <c r="G9" s="79">
        <v>345</v>
      </c>
      <c r="H9" s="79">
        <v>317</v>
      </c>
      <c r="I9" s="79"/>
      <c r="J9" s="79">
        <v>503</v>
      </c>
      <c r="K9" s="79">
        <v>242</v>
      </c>
      <c r="L9" s="79">
        <v>261</v>
      </c>
      <c r="M9" s="79"/>
      <c r="N9" s="79">
        <v>255</v>
      </c>
      <c r="O9" s="79">
        <v>147</v>
      </c>
      <c r="P9" s="79">
        <v>108</v>
      </c>
      <c r="Q9" s="79"/>
      <c r="R9" s="79">
        <v>464</v>
      </c>
      <c r="S9" s="79">
        <v>267</v>
      </c>
      <c r="T9" s="79">
        <v>197</v>
      </c>
      <c r="U9" s="79"/>
      <c r="V9" s="79">
        <v>103</v>
      </c>
      <c r="W9" s="79">
        <v>46</v>
      </c>
      <c r="X9" s="79">
        <v>57</v>
      </c>
      <c r="Y9" s="79"/>
      <c r="Z9" s="79">
        <v>28</v>
      </c>
      <c r="AA9" s="79">
        <v>16</v>
      </c>
      <c r="AB9" s="79">
        <v>12</v>
      </c>
      <c r="AC9" s="120"/>
    </row>
    <row r="10" spans="1:29" x14ac:dyDescent="0.25">
      <c r="A10" s="26" t="s">
        <v>198</v>
      </c>
      <c r="B10" s="79">
        <f t="shared" ref="B10:D34" si="2">+F10+J10+N10+R10+V10+Z10</f>
        <v>2068</v>
      </c>
      <c r="C10" s="79">
        <f t="shared" si="1"/>
        <v>1109</v>
      </c>
      <c r="D10" s="79">
        <f t="shared" si="1"/>
        <v>959</v>
      </c>
      <c r="E10" s="79"/>
      <c r="F10" s="79">
        <v>669</v>
      </c>
      <c r="G10" s="79">
        <v>329</v>
      </c>
      <c r="H10" s="79">
        <v>340</v>
      </c>
      <c r="I10" s="79"/>
      <c r="J10" s="79">
        <v>412</v>
      </c>
      <c r="K10" s="79">
        <v>246</v>
      </c>
      <c r="L10" s="79">
        <v>166</v>
      </c>
      <c r="M10" s="79"/>
      <c r="N10" s="79">
        <v>305</v>
      </c>
      <c r="O10" s="79">
        <v>169</v>
      </c>
      <c r="P10" s="79">
        <v>136</v>
      </c>
      <c r="Q10" s="79"/>
      <c r="R10" s="79">
        <v>519</v>
      </c>
      <c r="S10" s="79">
        <v>271</v>
      </c>
      <c r="T10" s="79">
        <v>248</v>
      </c>
      <c r="U10" s="79"/>
      <c r="V10" s="79">
        <v>156</v>
      </c>
      <c r="W10" s="79">
        <v>91</v>
      </c>
      <c r="X10" s="79">
        <v>65</v>
      </c>
      <c r="Y10" s="79"/>
      <c r="Z10" s="79">
        <v>7</v>
      </c>
      <c r="AA10" s="79">
        <v>3</v>
      </c>
      <c r="AB10" s="79">
        <v>4</v>
      </c>
    </row>
    <row r="11" spans="1:29" x14ac:dyDescent="0.25">
      <c r="A11" s="26" t="s">
        <v>199</v>
      </c>
      <c r="B11" s="79">
        <f t="shared" si="2"/>
        <v>1622</v>
      </c>
      <c r="C11" s="79">
        <f>+G11+K11+O11+S11+W11</f>
        <v>943</v>
      </c>
      <c r="D11" s="79">
        <f t="shared" si="1"/>
        <v>679</v>
      </c>
      <c r="E11" s="79"/>
      <c r="F11" s="79">
        <v>570</v>
      </c>
      <c r="G11" s="79">
        <v>309</v>
      </c>
      <c r="H11" s="79">
        <v>261</v>
      </c>
      <c r="I11" s="79"/>
      <c r="J11" s="79">
        <v>283</v>
      </c>
      <c r="K11" s="79">
        <v>190</v>
      </c>
      <c r="L11" s="79">
        <v>93</v>
      </c>
      <c r="M11" s="79"/>
      <c r="N11" s="79">
        <v>284</v>
      </c>
      <c r="O11" s="79">
        <v>165</v>
      </c>
      <c r="P11" s="79">
        <v>119</v>
      </c>
      <c r="Q11" s="79"/>
      <c r="R11" s="79">
        <v>380</v>
      </c>
      <c r="S11" s="79">
        <v>230</v>
      </c>
      <c r="T11" s="79">
        <v>150</v>
      </c>
      <c r="U11" s="79"/>
      <c r="V11" s="79">
        <v>103</v>
      </c>
      <c r="W11" s="79">
        <v>49</v>
      </c>
      <c r="X11" s="79">
        <v>54</v>
      </c>
      <c r="Y11" s="79"/>
      <c r="Z11" s="79">
        <v>2</v>
      </c>
      <c r="AA11" s="79" t="s">
        <v>191</v>
      </c>
      <c r="AB11" s="79">
        <v>2</v>
      </c>
    </row>
    <row r="12" spans="1:29" x14ac:dyDescent="0.25">
      <c r="A12" s="26" t="s">
        <v>200</v>
      </c>
      <c r="B12" s="79">
        <f t="shared" si="2"/>
        <v>2365</v>
      </c>
      <c r="C12" s="79">
        <f t="shared" si="1"/>
        <v>1316</v>
      </c>
      <c r="D12" s="79">
        <f t="shared" si="1"/>
        <v>1049</v>
      </c>
      <c r="E12" s="79"/>
      <c r="F12" s="79">
        <v>654</v>
      </c>
      <c r="G12" s="79">
        <v>359</v>
      </c>
      <c r="H12" s="79">
        <v>295</v>
      </c>
      <c r="I12" s="79"/>
      <c r="J12" s="79">
        <v>481</v>
      </c>
      <c r="K12" s="79">
        <v>251</v>
      </c>
      <c r="L12" s="79">
        <v>230</v>
      </c>
      <c r="M12" s="79"/>
      <c r="N12" s="79">
        <v>276</v>
      </c>
      <c r="O12" s="79">
        <v>154</v>
      </c>
      <c r="P12" s="79">
        <v>122</v>
      </c>
      <c r="Q12" s="79"/>
      <c r="R12" s="79">
        <v>609</v>
      </c>
      <c r="S12" s="79">
        <v>383</v>
      </c>
      <c r="T12" s="79">
        <v>226</v>
      </c>
      <c r="U12" s="79"/>
      <c r="V12" s="79">
        <v>330</v>
      </c>
      <c r="W12" s="79">
        <v>163</v>
      </c>
      <c r="X12" s="79">
        <v>167</v>
      </c>
      <c r="Y12" s="79"/>
      <c r="Z12" s="79">
        <v>15</v>
      </c>
      <c r="AA12" s="79">
        <v>6</v>
      </c>
      <c r="AB12" s="79">
        <v>9</v>
      </c>
    </row>
    <row r="13" spans="1:29" x14ac:dyDescent="0.25">
      <c r="A13" s="26" t="s">
        <v>201</v>
      </c>
      <c r="B13" s="79">
        <f t="shared" si="2"/>
        <v>384</v>
      </c>
      <c r="C13" s="79">
        <f t="shared" si="1"/>
        <v>251</v>
      </c>
      <c r="D13" s="79">
        <f t="shared" si="1"/>
        <v>133</v>
      </c>
      <c r="E13" s="79"/>
      <c r="F13" s="79">
        <v>122</v>
      </c>
      <c r="G13" s="79">
        <v>71</v>
      </c>
      <c r="H13" s="79">
        <v>51</v>
      </c>
      <c r="I13" s="79"/>
      <c r="J13" s="79">
        <v>77</v>
      </c>
      <c r="K13" s="79">
        <v>53</v>
      </c>
      <c r="L13" s="79">
        <v>24</v>
      </c>
      <c r="M13" s="79"/>
      <c r="N13" s="79">
        <v>41</v>
      </c>
      <c r="O13" s="79">
        <v>37</v>
      </c>
      <c r="P13" s="79">
        <v>4</v>
      </c>
      <c r="Q13" s="79"/>
      <c r="R13" s="79">
        <v>100</v>
      </c>
      <c r="S13" s="79">
        <v>56</v>
      </c>
      <c r="T13" s="79">
        <v>44</v>
      </c>
      <c r="U13" s="79"/>
      <c r="V13" s="79">
        <v>38</v>
      </c>
      <c r="W13" s="79">
        <v>29</v>
      </c>
      <c r="X13" s="79">
        <v>9</v>
      </c>
      <c r="Y13" s="79"/>
      <c r="Z13" s="79">
        <v>6</v>
      </c>
      <c r="AA13" s="79">
        <v>5</v>
      </c>
      <c r="AB13" s="79">
        <v>1</v>
      </c>
      <c r="AC13" s="121"/>
    </row>
    <row r="14" spans="1:29" x14ac:dyDescent="0.25">
      <c r="A14" s="26" t="s">
        <v>202</v>
      </c>
      <c r="B14" s="79">
        <f t="shared" si="2"/>
        <v>955</v>
      </c>
      <c r="C14" s="79">
        <f t="shared" si="1"/>
        <v>596</v>
      </c>
      <c r="D14" s="79">
        <f t="shared" si="1"/>
        <v>359</v>
      </c>
      <c r="E14" s="79"/>
      <c r="F14" s="79">
        <v>271</v>
      </c>
      <c r="G14" s="79">
        <v>174</v>
      </c>
      <c r="H14" s="79">
        <v>97</v>
      </c>
      <c r="I14" s="79"/>
      <c r="J14" s="79">
        <v>220</v>
      </c>
      <c r="K14" s="79">
        <v>128</v>
      </c>
      <c r="L14" s="79">
        <v>92</v>
      </c>
      <c r="M14" s="79"/>
      <c r="N14" s="79">
        <v>132</v>
      </c>
      <c r="O14" s="79">
        <v>89</v>
      </c>
      <c r="P14" s="79">
        <v>43</v>
      </c>
      <c r="Q14" s="79"/>
      <c r="R14" s="79">
        <v>244</v>
      </c>
      <c r="S14" s="79">
        <v>146</v>
      </c>
      <c r="T14" s="79">
        <v>98</v>
      </c>
      <c r="U14" s="79"/>
      <c r="V14" s="79">
        <v>81</v>
      </c>
      <c r="W14" s="79">
        <v>55</v>
      </c>
      <c r="X14" s="79">
        <v>26</v>
      </c>
      <c r="Y14" s="79"/>
      <c r="Z14" s="79">
        <v>7</v>
      </c>
      <c r="AA14" s="79">
        <v>4</v>
      </c>
      <c r="AB14" s="79">
        <v>3</v>
      </c>
      <c r="AC14" s="120"/>
    </row>
    <row r="15" spans="1:29" x14ac:dyDescent="0.25">
      <c r="A15" s="26" t="s">
        <v>203</v>
      </c>
      <c r="B15" s="79">
        <f t="shared" si="2"/>
        <v>134</v>
      </c>
      <c r="C15" s="79">
        <f t="shared" si="1"/>
        <v>93</v>
      </c>
      <c r="D15" s="79">
        <f>+H15+L15+P15+T15+X15</f>
        <v>41</v>
      </c>
      <c r="E15" s="79"/>
      <c r="F15" s="79">
        <v>40</v>
      </c>
      <c r="G15" s="79">
        <v>29</v>
      </c>
      <c r="H15" s="79">
        <v>11</v>
      </c>
      <c r="I15" s="79"/>
      <c r="J15" s="79">
        <v>20</v>
      </c>
      <c r="K15" s="79">
        <v>13</v>
      </c>
      <c r="L15" s="79">
        <v>7</v>
      </c>
      <c r="M15" s="79"/>
      <c r="N15" s="79">
        <v>7</v>
      </c>
      <c r="O15" s="79">
        <v>5</v>
      </c>
      <c r="P15" s="79">
        <v>2</v>
      </c>
      <c r="Q15" s="79"/>
      <c r="R15" s="79">
        <v>55</v>
      </c>
      <c r="S15" s="79">
        <v>38</v>
      </c>
      <c r="T15" s="79">
        <v>17</v>
      </c>
      <c r="U15" s="79"/>
      <c r="V15" s="79">
        <v>9</v>
      </c>
      <c r="W15" s="79">
        <v>5</v>
      </c>
      <c r="X15" s="79">
        <v>4</v>
      </c>
      <c r="Y15" s="79"/>
      <c r="Z15" s="79">
        <v>3</v>
      </c>
      <c r="AA15" s="79">
        <v>3</v>
      </c>
      <c r="AB15" s="79" t="s">
        <v>191</v>
      </c>
      <c r="AC15" s="121"/>
    </row>
    <row r="16" spans="1:29" x14ac:dyDescent="0.25">
      <c r="A16" s="26" t="s">
        <v>204</v>
      </c>
      <c r="B16" s="79">
        <f t="shared" si="2"/>
        <v>3393</v>
      </c>
      <c r="C16" s="79">
        <f t="shared" si="1"/>
        <v>1933</v>
      </c>
      <c r="D16" s="79">
        <f t="shared" si="1"/>
        <v>1460</v>
      </c>
      <c r="E16" s="79"/>
      <c r="F16" s="79">
        <v>1233</v>
      </c>
      <c r="G16" s="79">
        <v>693</v>
      </c>
      <c r="H16" s="79">
        <v>540</v>
      </c>
      <c r="I16" s="79"/>
      <c r="J16" s="79">
        <v>723</v>
      </c>
      <c r="K16" s="79">
        <v>399</v>
      </c>
      <c r="L16" s="79">
        <v>324</v>
      </c>
      <c r="M16" s="79"/>
      <c r="N16" s="79">
        <v>395</v>
      </c>
      <c r="O16" s="79">
        <v>243</v>
      </c>
      <c r="P16" s="79">
        <v>152</v>
      </c>
      <c r="Q16" s="79"/>
      <c r="R16" s="79">
        <v>848</v>
      </c>
      <c r="S16" s="79">
        <v>479</v>
      </c>
      <c r="T16" s="79">
        <v>369</v>
      </c>
      <c r="U16" s="79"/>
      <c r="V16" s="79">
        <v>176</v>
      </c>
      <c r="W16" s="79">
        <v>109</v>
      </c>
      <c r="X16" s="79">
        <v>67</v>
      </c>
      <c r="Y16" s="79"/>
      <c r="Z16" s="79">
        <v>18</v>
      </c>
      <c r="AA16" s="79">
        <v>10</v>
      </c>
      <c r="AB16" s="79">
        <v>8</v>
      </c>
      <c r="AC16" s="121"/>
    </row>
    <row r="17" spans="1:29" x14ac:dyDescent="0.25">
      <c r="A17" s="26" t="s">
        <v>205</v>
      </c>
      <c r="B17" s="79">
        <f t="shared" si="2"/>
        <v>1301</v>
      </c>
      <c r="C17" s="79">
        <f t="shared" si="1"/>
        <v>727</v>
      </c>
      <c r="D17" s="79">
        <f t="shared" si="1"/>
        <v>574</v>
      </c>
      <c r="E17" s="79"/>
      <c r="F17" s="79">
        <v>357</v>
      </c>
      <c r="G17" s="79">
        <v>200</v>
      </c>
      <c r="H17" s="79">
        <v>157</v>
      </c>
      <c r="I17" s="79"/>
      <c r="J17" s="79">
        <v>287</v>
      </c>
      <c r="K17" s="79">
        <v>153</v>
      </c>
      <c r="L17" s="79">
        <v>134</v>
      </c>
      <c r="M17" s="79"/>
      <c r="N17" s="79">
        <v>220</v>
      </c>
      <c r="O17" s="79">
        <v>133</v>
      </c>
      <c r="P17" s="79">
        <v>87</v>
      </c>
      <c r="Q17" s="79"/>
      <c r="R17" s="79">
        <v>270</v>
      </c>
      <c r="S17" s="79">
        <v>138</v>
      </c>
      <c r="T17" s="79">
        <v>132</v>
      </c>
      <c r="U17" s="79"/>
      <c r="V17" s="79">
        <v>148</v>
      </c>
      <c r="W17" s="79">
        <v>89</v>
      </c>
      <c r="X17" s="79">
        <v>59</v>
      </c>
      <c r="Y17" s="79"/>
      <c r="Z17" s="79">
        <v>19</v>
      </c>
      <c r="AA17" s="79">
        <v>14</v>
      </c>
      <c r="AB17" s="79">
        <v>5</v>
      </c>
      <c r="AC17" s="121"/>
    </row>
    <row r="18" spans="1:29" x14ac:dyDescent="0.25">
      <c r="A18" s="26" t="s">
        <v>206</v>
      </c>
      <c r="B18" s="79">
        <f t="shared" si="2"/>
        <v>1743</v>
      </c>
      <c r="C18" s="79">
        <f t="shared" si="1"/>
        <v>1057</v>
      </c>
      <c r="D18" s="79">
        <f t="shared" si="1"/>
        <v>686</v>
      </c>
      <c r="E18" s="79"/>
      <c r="F18" s="79">
        <v>643</v>
      </c>
      <c r="G18" s="79">
        <v>391</v>
      </c>
      <c r="H18" s="79">
        <v>252</v>
      </c>
      <c r="I18" s="79"/>
      <c r="J18" s="79">
        <v>385</v>
      </c>
      <c r="K18" s="79">
        <v>224</v>
      </c>
      <c r="L18" s="79">
        <v>161</v>
      </c>
      <c r="M18" s="79"/>
      <c r="N18" s="79">
        <v>225</v>
      </c>
      <c r="O18" s="79">
        <v>139</v>
      </c>
      <c r="P18" s="79">
        <v>86</v>
      </c>
      <c r="Q18" s="79"/>
      <c r="R18" s="79">
        <v>359</v>
      </c>
      <c r="S18" s="79">
        <v>224</v>
      </c>
      <c r="T18" s="79">
        <v>135</v>
      </c>
      <c r="U18" s="79"/>
      <c r="V18" s="79">
        <v>114</v>
      </c>
      <c r="W18" s="79">
        <v>66</v>
      </c>
      <c r="X18" s="79">
        <v>48</v>
      </c>
      <c r="Y18" s="79"/>
      <c r="Z18" s="79">
        <v>17</v>
      </c>
      <c r="AA18" s="79">
        <v>13</v>
      </c>
      <c r="AB18" s="79">
        <v>4</v>
      </c>
      <c r="AC18" s="121"/>
    </row>
    <row r="19" spans="1:29" x14ac:dyDescent="0.25">
      <c r="A19" s="26" t="s">
        <v>207</v>
      </c>
      <c r="B19" s="79">
        <f t="shared" si="2"/>
        <v>732</v>
      </c>
      <c r="C19" s="79">
        <f>+G19+K19+O19+S19+W19</f>
        <v>465</v>
      </c>
      <c r="D19" s="79">
        <f t="shared" si="1"/>
        <v>267</v>
      </c>
      <c r="E19" s="79"/>
      <c r="F19" s="79">
        <v>245</v>
      </c>
      <c r="G19" s="79">
        <v>152</v>
      </c>
      <c r="H19" s="79">
        <v>93</v>
      </c>
      <c r="I19" s="79"/>
      <c r="J19" s="79">
        <v>203</v>
      </c>
      <c r="K19" s="79">
        <v>143</v>
      </c>
      <c r="L19" s="79">
        <v>60</v>
      </c>
      <c r="M19" s="79"/>
      <c r="N19" s="79">
        <v>72</v>
      </c>
      <c r="O19" s="79">
        <v>47</v>
      </c>
      <c r="P19" s="79">
        <v>25</v>
      </c>
      <c r="Q19" s="79"/>
      <c r="R19" s="79">
        <v>170</v>
      </c>
      <c r="S19" s="79">
        <v>100</v>
      </c>
      <c r="T19" s="79">
        <v>70</v>
      </c>
      <c r="U19" s="79"/>
      <c r="V19" s="79">
        <v>40</v>
      </c>
      <c r="W19" s="79">
        <v>23</v>
      </c>
      <c r="X19" s="79">
        <v>17</v>
      </c>
      <c r="Y19" s="79"/>
      <c r="Z19" s="79">
        <v>2</v>
      </c>
      <c r="AA19" s="79" t="s">
        <v>191</v>
      </c>
      <c r="AB19" s="79">
        <v>2</v>
      </c>
      <c r="AC19" s="121"/>
    </row>
    <row r="20" spans="1:29" x14ac:dyDescent="0.25">
      <c r="A20" s="108" t="s">
        <v>208</v>
      </c>
      <c r="B20" s="79">
        <f t="shared" si="2"/>
        <v>3841</v>
      </c>
      <c r="C20" s="79">
        <f t="shared" si="1"/>
        <v>2168</v>
      </c>
      <c r="D20" s="79">
        <f t="shared" si="1"/>
        <v>1673</v>
      </c>
      <c r="E20" s="79"/>
      <c r="F20" s="79">
        <v>1178</v>
      </c>
      <c r="G20" s="79">
        <v>708</v>
      </c>
      <c r="H20" s="79">
        <v>470</v>
      </c>
      <c r="I20" s="79"/>
      <c r="J20" s="79">
        <v>662</v>
      </c>
      <c r="K20" s="79">
        <v>387</v>
      </c>
      <c r="L20" s="79">
        <v>275</v>
      </c>
      <c r="M20" s="79"/>
      <c r="N20" s="79">
        <v>550</v>
      </c>
      <c r="O20" s="79">
        <v>337</v>
      </c>
      <c r="P20" s="79">
        <v>213</v>
      </c>
      <c r="Q20" s="79"/>
      <c r="R20" s="79">
        <v>1109</v>
      </c>
      <c r="S20" s="79">
        <v>567</v>
      </c>
      <c r="T20" s="79">
        <v>542</v>
      </c>
      <c r="U20" s="79"/>
      <c r="V20" s="79">
        <v>262</v>
      </c>
      <c r="W20" s="79">
        <v>123</v>
      </c>
      <c r="X20" s="79">
        <v>139</v>
      </c>
      <c r="Y20" s="79"/>
      <c r="Z20" s="79">
        <v>80</v>
      </c>
      <c r="AA20" s="79">
        <v>46</v>
      </c>
      <c r="AB20" s="79">
        <v>34</v>
      </c>
      <c r="AC20" s="121"/>
    </row>
    <row r="21" spans="1:29" x14ac:dyDescent="0.25">
      <c r="A21" s="26" t="s">
        <v>209</v>
      </c>
      <c r="B21" s="79">
        <f t="shared" si="2"/>
        <v>801</v>
      </c>
      <c r="C21" s="79">
        <f t="shared" si="1"/>
        <v>427</v>
      </c>
      <c r="D21" s="79">
        <f t="shared" si="1"/>
        <v>374</v>
      </c>
      <c r="E21" s="79"/>
      <c r="F21" s="79">
        <v>201</v>
      </c>
      <c r="G21" s="79">
        <v>127</v>
      </c>
      <c r="H21" s="79">
        <v>74</v>
      </c>
      <c r="I21" s="79"/>
      <c r="J21" s="79">
        <v>182</v>
      </c>
      <c r="K21" s="79">
        <v>91</v>
      </c>
      <c r="L21" s="79">
        <v>91</v>
      </c>
      <c r="M21" s="79"/>
      <c r="N21" s="79">
        <v>63</v>
      </c>
      <c r="O21" s="79">
        <v>27</v>
      </c>
      <c r="P21" s="79">
        <v>36</v>
      </c>
      <c r="Q21" s="79"/>
      <c r="R21" s="79">
        <v>240</v>
      </c>
      <c r="S21" s="79">
        <v>128</v>
      </c>
      <c r="T21" s="79">
        <v>112</v>
      </c>
      <c r="U21" s="79"/>
      <c r="V21" s="79">
        <v>65</v>
      </c>
      <c r="W21" s="79">
        <v>37</v>
      </c>
      <c r="X21" s="79">
        <v>28</v>
      </c>
      <c r="Y21" s="79"/>
      <c r="Z21" s="79">
        <v>50</v>
      </c>
      <c r="AA21" s="79">
        <v>17</v>
      </c>
      <c r="AB21" s="79">
        <v>33</v>
      </c>
      <c r="AC21" s="121"/>
    </row>
    <row r="22" spans="1:29" x14ac:dyDescent="0.25">
      <c r="A22" s="26" t="s">
        <v>210</v>
      </c>
      <c r="B22" s="79">
        <f t="shared" si="2"/>
        <v>1946</v>
      </c>
      <c r="C22" s="79">
        <f t="shared" si="1"/>
        <v>1098</v>
      </c>
      <c r="D22" s="79">
        <f t="shared" si="1"/>
        <v>848</v>
      </c>
      <c r="E22" s="79"/>
      <c r="F22" s="79">
        <v>525</v>
      </c>
      <c r="G22" s="79">
        <v>287</v>
      </c>
      <c r="H22" s="79">
        <v>238</v>
      </c>
      <c r="I22" s="79"/>
      <c r="J22" s="79">
        <v>427</v>
      </c>
      <c r="K22" s="79">
        <v>259</v>
      </c>
      <c r="L22" s="79">
        <v>168</v>
      </c>
      <c r="M22" s="79"/>
      <c r="N22" s="79">
        <v>307</v>
      </c>
      <c r="O22" s="79">
        <v>176</v>
      </c>
      <c r="P22" s="79">
        <v>131</v>
      </c>
      <c r="Q22" s="79"/>
      <c r="R22" s="79">
        <v>408</v>
      </c>
      <c r="S22" s="79">
        <v>238</v>
      </c>
      <c r="T22" s="79">
        <v>170</v>
      </c>
      <c r="U22" s="79"/>
      <c r="V22" s="79">
        <v>269</v>
      </c>
      <c r="W22" s="79">
        <v>132</v>
      </c>
      <c r="X22" s="79">
        <v>137</v>
      </c>
      <c r="Y22" s="79"/>
      <c r="Z22" s="79">
        <v>10</v>
      </c>
      <c r="AA22" s="79">
        <v>6</v>
      </c>
      <c r="AB22" s="79">
        <v>4</v>
      </c>
      <c r="AC22" s="121"/>
    </row>
    <row r="23" spans="1:29" x14ac:dyDescent="0.25">
      <c r="A23" s="26" t="s">
        <v>211</v>
      </c>
      <c r="B23" s="79">
        <f t="shared" si="2"/>
        <v>667</v>
      </c>
      <c r="C23" s="79">
        <f t="shared" si="1"/>
        <v>377</v>
      </c>
      <c r="D23" s="79">
        <f t="shared" si="1"/>
        <v>290</v>
      </c>
      <c r="E23" s="79"/>
      <c r="F23" s="79">
        <v>296</v>
      </c>
      <c r="G23" s="79">
        <v>166</v>
      </c>
      <c r="H23" s="79">
        <v>130</v>
      </c>
      <c r="I23" s="79"/>
      <c r="J23" s="79">
        <v>132</v>
      </c>
      <c r="K23" s="79">
        <v>86</v>
      </c>
      <c r="L23" s="79">
        <v>46</v>
      </c>
      <c r="M23" s="79"/>
      <c r="N23" s="79">
        <v>55</v>
      </c>
      <c r="O23" s="79">
        <v>35</v>
      </c>
      <c r="P23" s="79">
        <v>20</v>
      </c>
      <c r="Q23" s="79"/>
      <c r="R23" s="79">
        <v>120</v>
      </c>
      <c r="S23" s="79">
        <v>60</v>
      </c>
      <c r="T23" s="79">
        <v>60</v>
      </c>
      <c r="U23" s="79"/>
      <c r="V23" s="79">
        <v>57</v>
      </c>
      <c r="W23" s="79">
        <v>25</v>
      </c>
      <c r="X23" s="79">
        <v>32</v>
      </c>
      <c r="Y23" s="79"/>
      <c r="Z23" s="79">
        <v>7</v>
      </c>
      <c r="AA23" s="79">
        <v>5</v>
      </c>
      <c r="AB23" s="79">
        <v>2</v>
      </c>
      <c r="AC23" s="120"/>
    </row>
    <row r="24" spans="1:29" x14ac:dyDescent="0.25">
      <c r="A24" s="26" t="s">
        <v>212</v>
      </c>
      <c r="B24" s="79">
        <f t="shared" si="2"/>
        <v>1040</v>
      </c>
      <c r="C24" s="79">
        <f t="shared" si="1"/>
        <v>596</v>
      </c>
      <c r="D24" s="79">
        <f t="shared" si="1"/>
        <v>444</v>
      </c>
      <c r="E24" s="79"/>
      <c r="F24" s="79">
        <v>399</v>
      </c>
      <c r="G24" s="79">
        <v>221</v>
      </c>
      <c r="H24" s="79">
        <v>178</v>
      </c>
      <c r="I24" s="79"/>
      <c r="J24" s="79">
        <v>208</v>
      </c>
      <c r="K24" s="79">
        <v>124</v>
      </c>
      <c r="L24" s="79">
        <v>84</v>
      </c>
      <c r="M24" s="79"/>
      <c r="N24" s="79">
        <v>150</v>
      </c>
      <c r="O24" s="79">
        <v>92</v>
      </c>
      <c r="P24" s="79">
        <v>58</v>
      </c>
      <c r="Q24" s="79"/>
      <c r="R24" s="79">
        <v>176</v>
      </c>
      <c r="S24" s="79">
        <v>99</v>
      </c>
      <c r="T24" s="79">
        <v>77</v>
      </c>
      <c r="U24" s="79"/>
      <c r="V24" s="79">
        <v>76</v>
      </c>
      <c r="W24" s="79">
        <v>41</v>
      </c>
      <c r="X24" s="79">
        <v>35</v>
      </c>
      <c r="Y24" s="79"/>
      <c r="Z24" s="79">
        <v>31</v>
      </c>
      <c r="AA24" s="79">
        <v>19</v>
      </c>
      <c r="AB24" s="79">
        <v>12</v>
      </c>
      <c r="AC24" s="121"/>
    </row>
    <row r="25" spans="1:29" x14ac:dyDescent="0.25">
      <c r="A25" s="26" t="s">
        <v>213</v>
      </c>
      <c r="B25" s="79">
        <f t="shared" si="2"/>
        <v>426</v>
      </c>
      <c r="C25" s="79">
        <f t="shared" si="2"/>
        <v>255</v>
      </c>
      <c r="D25" s="79">
        <f t="shared" si="2"/>
        <v>171</v>
      </c>
      <c r="E25" s="79"/>
      <c r="F25" s="79">
        <v>134</v>
      </c>
      <c r="G25" s="79">
        <v>79</v>
      </c>
      <c r="H25" s="79">
        <v>55</v>
      </c>
      <c r="I25" s="79"/>
      <c r="J25" s="79">
        <v>84</v>
      </c>
      <c r="K25" s="79">
        <v>54</v>
      </c>
      <c r="L25" s="79">
        <v>30</v>
      </c>
      <c r="M25" s="79"/>
      <c r="N25" s="79">
        <v>29</v>
      </c>
      <c r="O25" s="79">
        <v>20</v>
      </c>
      <c r="P25" s="79">
        <v>9</v>
      </c>
      <c r="Q25" s="79"/>
      <c r="R25" s="79">
        <v>118</v>
      </c>
      <c r="S25" s="79">
        <v>69</v>
      </c>
      <c r="T25" s="79">
        <v>49</v>
      </c>
      <c r="U25" s="79"/>
      <c r="V25" s="79">
        <v>40</v>
      </c>
      <c r="W25" s="79">
        <v>19</v>
      </c>
      <c r="X25" s="79">
        <v>21</v>
      </c>
      <c r="Y25" s="79"/>
      <c r="Z25" s="79">
        <v>21</v>
      </c>
      <c r="AA25" s="79">
        <v>14</v>
      </c>
      <c r="AB25" s="79">
        <v>7</v>
      </c>
      <c r="AC25" s="121"/>
    </row>
    <row r="26" spans="1:29" x14ac:dyDescent="0.25">
      <c r="A26" s="26" t="s">
        <v>214</v>
      </c>
      <c r="B26" s="79">
        <f t="shared" si="2"/>
        <v>672</v>
      </c>
      <c r="C26" s="79">
        <f t="shared" si="2"/>
        <v>421</v>
      </c>
      <c r="D26" s="79">
        <f t="shared" si="2"/>
        <v>251</v>
      </c>
      <c r="E26" s="79"/>
      <c r="F26" s="79">
        <v>183</v>
      </c>
      <c r="G26" s="79">
        <v>110</v>
      </c>
      <c r="H26" s="79">
        <v>73</v>
      </c>
      <c r="I26" s="79"/>
      <c r="J26" s="79">
        <v>149</v>
      </c>
      <c r="K26" s="79">
        <v>85</v>
      </c>
      <c r="L26" s="79">
        <v>64</v>
      </c>
      <c r="M26" s="79"/>
      <c r="N26" s="79">
        <v>75</v>
      </c>
      <c r="O26" s="79">
        <v>46</v>
      </c>
      <c r="P26" s="79">
        <v>29</v>
      </c>
      <c r="Q26" s="79"/>
      <c r="R26" s="79">
        <v>178</v>
      </c>
      <c r="S26" s="79">
        <v>130</v>
      </c>
      <c r="T26" s="79">
        <v>48</v>
      </c>
      <c r="U26" s="79"/>
      <c r="V26" s="79">
        <v>66</v>
      </c>
      <c r="W26" s="79">
        <v>35</v>
      </c>
      <c r="X26" s="79">
        <v>31</v>
      </c>
      <c r="Y26" s="79"/>
      <c r="Z26" s="79">
        <v>21</v>
      </c>
      <c r="AA26" s="79">
        <v>15</v>
      </c>
      <c r="AB26" s="79">
        <v>6</v>
      </c>
      <c r="AC26" s="121"/>
    </row>
    <row r="27" spans="1:29" x14ac:dyDescent="0.25">
      <c r="A27" s="26" t="s">
        <v>215</v>
      </c>
      <c r="B27" s="79">
        <f t="shared" si="2"/>
        <v>773</v>
      </c>
      <c r="C27" s="79">
        <f t="shared" si="2"/>
        <v>463</v>
      </c>
      <c r="D27" s="79">
        <f t="shared" si="2"/>
        <v>310</v>
      </c>
      <c r="E27" s="79"/>
      <c r="F27" s="79">
        <v>255</v>
      </c>
      <c r="G27" s="79">
        <v>141</v>
      </c>
      <c r="H27" s="79">
        <v>114</v>
      </c>
      <c r="I27" s="79"/>
      <c r="J27" s="79">
        <v>156</v>
      </c>
      <c r="K27" s="79">
        <v>106</v>
      </c>
      <c r="L27" s="79">
        <v>50</v>
      </c>
      <c r="M27" s="79"/>
      <c r="N27" s="79">
        <v>104</v>
      </c>
      <c r="O27" s="79">
        <v>60</v>
      </c>
      <c r="P27" s="79">
        <v>44</v>
      </c>
      <c r="Q27" s="79"/>
      <c r="R27" s="79">
        <v>186</v>
      </c>
      <c r="S27" s="79">
        <v>111</v>
      </c>
      <c r="T27" s="79">
        <v>75</v>
      </c>
      <c r="U27" s="79"/>
      <c r="V27" s="79">
        <v>65</v>
      </c>
      <c r="W27" s="79">
        <v>40</v>
      </c>
      <c r="X27" s="79">
        <v>25</v>
      </c>
      <c r="Y27" s="79"/>
      <c r="Z27" s="79">
        <v>7</v>
      </c>
      <c r="AA27" s="79">
        <v>5</v>
      </c>
      <c r="AB27" s="79">
        <v>2</v>
      </c>
      <c r="AC27" s="121"/>
    </row>
    <row r="28" spans="1:29" x14ac:dyDescent="0.25">
      <c r="A28" s="26" t="s">
        <v>216</v>
      </c>
      <c r="B28" s="79">
        <f t="shared" si="2"/>
        <v>871</v>
      </c>
      <c r="C28" s="79">
        <f t="shared" si="2"/>
        <v>468</v>
      </c>
      <c r="D28" s="79">
        <f t="shared" si="2"/>
        <v>403</v>
      </c>
      <c r="E28" s="79"/>
      <c r="F28" s="79">
        <v>224</v>
      </c>
      <c r="G28" s="79">
        <v>134</v>
      </c>
      <c r="H28" s="79">
        <v>90</v>
      </c>
      <c r="I28" s="79"/>
      <c r="J28" s="79">
        <v>182</v>
      </c>
      <c r="K28" s="79">
        <v>98</v>
      </c>
      <c r="L28" s="79">
        <v>84</v>
      </c>
      <c r="M28" s="79"/>
      <c r="N28" s="79">
        <v>91</v>
      </c>
      <c r="O28" s="79">
        <v>54</v>
      </c>
      <c r="P28" s="79">
        <v>37</v>
      </c>
      <c r="Q28" s="79"/>
      <c r="R28" s="79">
        <v>269</v>
      </c>
      <c r="S28" s="79">
        <v>139</v>
      </c>
      <c r="T28" s="79">
        <v>130</v>
      </c>
      <c r="U28" s="79"/>
      <c r="V28" s="79">
        <v>89</v>
      </c>
      <c r="W28" s="79">
        <v>39</v>
      </c>
      <c r="X28" s="79">
        <v>50</v>
      </c>
      <c r="Y28" s="79"/>
      <c r="Z28" s="79">
        <v>16</v>
      </c>
      <c r="AA28" s="79">
        <v>4</v>
      </c>
      <c r="AB28" s="79">
        <v>12</v>
      </c>
      <c r="AC28" s="121"/>
    </row>
    <row r="29" spans="1:29" x14ac:dyDescent="0.25">
      <c r="A29" s="26" t="s">
        <v>217</v>
      </c>
      <c r="B29" s="79">
        <f t="shared" si="2"/>
        <v>1485</v>
      </c>
      <c r="C29" s="79">
        <f t="shared" si="2"/>
        <v>854</v>
      </c>
      <c r="D29" s="79">
        <f t="shared" si="2"/>
        <v>631</v>
      </c>
      <c r="E29" s="79"/>
      <c r="F29" s="79">
        <v>323</v>
      </c>
      <c r="G29" s="79">
        <v>201</v>
      </c>
      <c r="H29" s="79">
        <v>122</v>
      </c>
      <c r="I29" s="79"/>
      <c r="J29" s="79">
        <v>313</v>
      </c>
      <c r="K29" s="79">
        <v>197</v>
      </c>
      <c r="L29" s="79">
        <v>116</v>
      </c>
      <c r="M29" s="79"/>
      <c r="N29" s="79">
        <v>201</v>
      </c>
      <c r="O29" s="79">
        <v>118</v>
      </c>
      <c r="P29" s="79">
        <v>83</v>
      </c>
      <c r="Q29" s="79"/>
      <c r="R29" s="79">
        <v>436</v>
      </c>
      <c r="S29" s="79">
        <v>234</v>
      </c>
      <c r="T29" s="79">
        <v>202</v>
      </c>
      <c r="U29" s="79"/>
      <c r="V29" s="79">
        <v>191</v>
      </c>
      <c r="W29" s="79">
        <v>93</v>
      </c>
      <c r="X29" s="79">
        <v>98</v>
      </c>
      <c r="Y29" s="79"/>
      <c r="Z29" s="79">
        <v>21</v>
      </c>
      <c r="AA29" s="79">
        <v>11</v>
      </c>
      <c r="AB29" s="79">
        <v>10</v>
      </c>
      <c r="AC29" s="121"/>
    </row>
    <row r="30" spans="1:29" x14ac:dyDescent="0.25">
      <c r="A30" s="26" t="s">
        <v>218</v>
      </c>
      <c r="B30" s="79">
        <f t="shared" si="2"/>
        <v>719</v>
      </c>
      <c r="C30" s="79">
        <f t="shared" si="2"/>
        <v>373</v>
      </c>
      <c r="D30" s="79">
        <f t="shared" si="2"/>
        <v>346</v>
      </c>
      <c r="E30" s="79"/>
      <c r="F30" s="79">
        <v>157</v>
      </c>
      <c r="G30" s="79">
        <v>88</v>
      </c>
      <c r="H30" s="79">
        <v>69</v>
      </c>
      <c r="I30" s="79"/>
      <c r="J30" s="79">
        <v>129</v>
      </c>
      <c r="K30" s="79">
        <v>66</v>
      </c>
      <c r="L30" s="79">
        <v>63</v>
      </c>
      <c r="M30" s="79"/>
      <c r="N30" s="79">
        <v>45</v>
      </c>
      <c r="O30" s="79">
        <v>27</v>
      </c>
      <c r="P30" s="79">
        <v>18</v>
      </c>
      <c r="Q30" s="79"/>
      <c r="R30" s="79">
        <v>126</v>
      </c>
      <c r="S30" s="79">
        <v>71</v>
      </c>
      <c r="T30" s="79">
        <v>55</v>
      </c>
      <c r="U30" s="79"/>
      <c r="V30" s="79">
        <v>213</v>
      </c>
      <c r="W30" s="79">
        <v>96</v>
      </c>
      <c r="X30" s="79">
        <v>117</v>
      </c>
      <c r="Y30" s="79"/>
      <c r="Z30" s="79">
        <v>49</v>
      </c>
      <c r="AA30" s="79">
        <v>25</v>
      </c>
      <c r="AB30" s="79">
        <v>24</v>
      </c>
      <c r="AC30" s="121"/>
    </row>
    <row r="31" spans="1:29" x14ac:dyDescent="0.25">
      <c r="A31" s="26" t="s">
        <v>219</v>
      </c>
      <c r="B31" s="79">
        <f t="shared" si="2"/>
        <v>1035</v>
      </c>
      <c r="C31" s="79">
        <f t="shared" si="2"/>
        <v>611</v>
      </c>
      <c r="D31" s="79">
        <f t="shared" si="2"/>
        <v>424</v>
      </c>
      <c r="E31" s="79"/>
      <c r="F31" s="79">
        <v>212</v>
      </c>
      <c r="G31" s="79">
        <v>112</v>
      </c>
      <c r="H31" s="79">
        <v>100</v>
      </c>
      <c r="I31" s="79"/>
      <c r="J31" s="79">
        <v>222</v>
      </c>
      <c r="K31" s="79">
        <v>130</v>
      </c>
      <c r="L31" s="79">
        <v>92</v>
      </c>
      <c r="M31" s="79"/>
      <c r="N31" s="79">
        <v>152</v>
      </c>
      <c r="O31" s="79">
        <v>104</v>
      </c>
      <c r="P31" s="79">
        <v>48</v>
      </c>
      <c r="Q31" s="79"/>
      <c r="R31" s="79">
        <v>306</v>
      </c>
      <c r="S31" s="79">
        <v>172</v>
      </c>
      <c r="T31" s="79">
        <v>134</v>
      </c>
      <c r="U31" s="79"/>
      <c r="V31" s="79">
        <v>126</v>
      </c>
      <c r="W31" s="79">
        <v>87</v>
      </c>
      <c r="X31" s="79">
        <v>39</v>
      </c>
      <c r="Y31" s="79"/>
      <c r="Z31" s="79">
        <v>17</v>
      </c>
      <c r="AA31" s="79">
        <v>6</v>
      </c>
      <c r="AB31" s="79">
        <v>11</v>
      </c>
      <c r="AC31" s="121"/>
    </row>
    <row r="32" spans="1:29" x14ac:dyDescent="0.25">
      <c r="A32" s="26" t="s">
        <v>220</v>
      </c>
      <c r="B32" s="79">
        <f t="shared" si="2"/>
        <v>244</v>
      </c>
      <c r="C32" s="79">
        <f t="shared" si="2"/>
        <v>115</v>
      </c>
      <c r="D32" s="79">
        <f t="shared" si="2"/>
        <v>129</v>
      </c>
      <c r="E32" s="79"/>
      <c r="F32" s="79">
        <v>35</v>
      </c>
      <c r="G32" s="79">
        <v>20</v>
      </c>
      <c r="H32" s="79">
        <v>15</v>
      </c>
      <c r="I32" s="79"/>
      <c r="J32" s="79">
        <v>21</v>
      </c>
      <c r="K32" s="79">
        <v>14</v>
      </c>
      <c r="L32" s="79">
        <v>7</v>
      </c>
      <c r="M32" s="79"/>
      <c r="N32" s="79">
        <v>29</v>
      </c>
      <c r="O32" s="79">
        <v>23</v>
      </c>
      <c r="P32" s="79">
        <v>6</v>
      </c>
      <c r="Q32" s="79"/>
      <c r="R32" s="79">
        <v>121</v>
      </c>
      <c r="S32" s="79">
        <v>46</v>
      </c>
      <c r="T32" s="79">
        <v>75</v>
      </c>
      <c r="U32" s="79"/>
      <c r="V32" s="79">
        <v>25</v>
      </c>
      <c r="W32" s="79">
        <v>9</v>
      </c>
      <c r="X32" s="79">
        <v>16</v>
      </c>
      <c r="Y32" s="79"/>
      <c r="Z32" s="79">
        <v>13</v>
      </c>
      <c r="AA32" s="79">
        <v>3</v>
      </c>
      <c r="AB32" s="79">
        <v>10</v>
      </c>
      <c r="AC32" s="121"/>
    </row>
    <row r="33" spans="1:29" x14ac:dyDescent="0.25">
      <c r="A33" s="26" t="s">
        <v>221</v>
      </c>
      <c r="B33" s="79">
        <f t="shared" si="2"/>
        <v>1610</v>
      </c>
      <c r="C33" s="79">
        <f t="shared" si="2"/>
        <v>909</v>
      </c>
      <c r="D33" s="79">
        <f t="shared" si="2"/>
        <v>701</v>
      </c>
      <c r="E33" s="79"/>
      <c r="F33" s="79">
        <v>373</v>
      </c>
      <c r="G33" s="79">
        <v>214</v>
      </c>
      <c r="H33" s="79">
        <v>159</v>
      </c>
      <c r="I33" s="79"/>
      <c r="J33" s="79">
        <v>329</v>
      </c>
      <c r="K33" s="79">
        <v>177</v>
      </c>
      <c r="L33" s="79">
        <v>152</v>
      </c>
      <c r="M33" s="79"/>
      <c r="N33" s="79">
        <v>326</v>
      </c>
      <c r="O33" s="79">
        <v>194</v>
      </c>
      <c r="P33" s="79">
        <v>132</v>
      </c>
      <c r="Q33" s="79"/>
      <c r="R33" s="79">
        <v>324</v>
      </c>
      <c r="S33" s="79">
        <v>189</v>
      </c>
      <c r="T33" s="79">
        <v>135</v>
      </c>
      <c r="U33" s="79"/>
      <c r="V33" s="79">
        <v>243</v>
      </c>
      <c r="W33" s="79">
        <v>127</v>
      </c>
      <c r="X33" s="79">
        <v>116</v>
      </c>
      <c r="Y33" s="79"/>
      <c r="Z33" s="79">
        <v>15</v>
      </c>
      <c r="AA33" s="79">
        <v>8</v>
      </c>
      <c r="AB33" s="79">
        <v>7</v>
      </c>
      <c r="AC33" s="121"/>
    </row>
    <row r="34" spans="1:29" x14ac:dyDescent="0.25">
      <c r="A34" s="26" t="s">
        <v>222</v>
      </c>
      <c r="B34" s="79">
        <f t="shared" si="2"/>
        <v>1881</v>
      </c>
      <c r="C34" s="79">
        <f t="shared" si="2"/>
        <v>1088</v>
      </c>
      <c r="D34" s="79">
        <f t="shared" si="2"/>
        <v>793</v>
      </c>
      <c r="E34" s="79"/>
      <c r="F34" s="79">
        <v>645</v>
      </c>
      <c r="G34" s="79">
        <v>379</v>
      </c>
      <c r="H34" s="79">
        <v>266</v>
      </c>
      <c r="I34" s="79"/>
      <c r="J34" s="79">
        <v>467</v>
      </c>
      <c r="K34" s="79">
        <v>263</v>
      </c>
      <c r="L34" s="79">
        <v>204</v>
      </c>
      <c r="M34" s="79"/>
      <c r="N34" s="79">
        <v>245</v>
      </c>
      <c r="O34" s="79">
        <v>158</v>
      </c>
      <c r="P34" s="79">
        <v>87</v>
      </c>
      <c r="Q34" s="79"/>
      <c r="R34" s="79">
        <v>348</v>
      </c>
      <c r="S34" s="79">
        <v>188</v>
      </c>
      <c r="T34" s="79">
        <v>160</v>
      </c>
      <c r="U34" s="79"/>
      <c r="V34" s="79">
        <v>155</v>
      </c>
      <c r="W34" s="79">
        <v>87</v>
      </c>
      <c r="X34" s="79">
        <v>68</v>
      </c>
      <c r="Y34" s="79"/>
      <c r="Z34" s="79">
        <v>21</v>
      </c>
      <c r="AA34" s="79">
        <v>13</v>
      </c>
      <c r="AB34" s="79">
        <v>8</v>
      </c>
    </row>
    <row r="35" spans="1:29" ht="15.75" thickBot="1" x14ac:dyDescent="0.3">
      <c r="A35" s="27" t="s">
        <v>223</v>
      </c>
      <c r="B35" s="141">
        <f>+F35+J35+N35+R35+V35</f>
        <v>242</v>
      </c>
      <c r="C35" s="141">
        <f>+G35+K35+O35+S35+W35</f>
        <v>139</v>
      </c>
      <c r="D35" s="141">
        <f>+H35+L35+P35+T35+X35</f>
        <v>103</v>
      </c>
      <c r="E35" s="141"/>
      <c r="F35" s="141">
        <v>63</v>
      </c>
      <c r="G35" s="141">
        <v>37</v>
      </c>
      <c r="H35" s="141">
        <v>26</v>
      </c>
      <c r="I35" s="141"/>
      <c r="J35" s="141">
        <v>63</v>
      </c>
      <c r="K35" s="141">
        <v>35</v>
      </c>
      <c r="L35" s="141">
        <v>28</v>
      </c>
      <c r="M35" s="141"/>
      <c r="N35" s="141">
        <v>44</v>
      </c>
      <c r="O35" s="141">
        <v>24</v>
      </c>
      <c r="P35" s="141">
        <v>20</v>
      </c>
      <c r="Q35" s="141"/>
      <c r="R35" s="141">
        <v>55</v>
      </c>
      <c r="S35" s="141">
        <v>34</v>
      </c>
      <c r="T35" s="141">
        <v>21</v>
      </c>
      <c r="U35" s="141"/>
      <c r="V35" s="141">
        <v>17</v>
      </c>
      <c r="W35" s="141">
        <v>9</v>
      </c>
      <c r="X35" s="141">
        <v>8</v>
      </c>
      <c r="Y35" s="141"/>
      <c r="Z35" s="141" t="s">
        <v>191</v>
      </c>
      <c r="AA35" s="141" t="s">
        <v>191</v>
      </c>
      <c r="AB35" s="141" t="s">
        <v>191</v>
      </c>
      <c r="AC35" s="121"/>
    </row>
    <row r="36" spans="1:29" x14ac:dyDescent="0.25">
      <c r="A36" s="218" t="s">
        <v>122</v>
      </c>
      <c r="B36" s="218"/>
      <c r="C36" s="218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AC36" s="121"/>
    </row>
    <row r="37" spans="1:29" x14ac:dyDescent="0.25">
      <c r="AC37" s="121"/>
    </row>
    <row r="38" spans="1:29" x14ac:dyDescent="0.25">
      <c r="AC38" s="121"/>
    </row>
    <row r="39" spans="1:29" x14ac:dyDescent="0.25">
      <c r="AC39" s="121"/>
    </row>
    <row r="40" spans="1:29" x14ac:dyDescent="0.25">
      <c r="AC40" s="121"/>
    </row>
    <row r="41" spans="1:29" x14ac:dyDescent="0.25">
      <c r="AC41" s="120"/>
    </row>
    <row r="42" spans="1:29" x14ac:dyDescent="0.25">
      <c r="AC42" s="121"/>
    </row>
    <row r="43" spans="1:29" x14ac:dyDescent="0.25">
      <c r="AC43" s="121"/>
    </row>
    <row r="44" spans="1:29" x14ac:dyDescent="0.25">
      <c r="AC44" s="121"/>
    </row>
  </sheetData>
  <mergeCells count="14">
    <mergeCell ref="A1:AB1"/>
    <mergeCell ref="A2:AB2"/>
    <mergeCell ref="A3:AB3"/>
    <mergeCell ref="A4:AB4"/>
    <mergeCell ref="A5:AB5"/>
    <mergeCell ref="R6:T6"/>
    <mergeCell ref="V6:X6"/>
    <mergeCell ref="Z6:AB6"/>
    <mergeCell ref="A36:O36"/>
    <mergeCell ref="A6:A7"/>
    <mergeCell ref="B6:D6"/>
    <mergeCell ref="F6:H6"/>
    <mergeCell ref="J6:L6"/>
    <mergeCell ref="N6:P6"/>
  </mergeCells>
  <hyperlinks>
    <hyperlink ref="AC2" location="Contenido!A1" display="Contenido" xr:uid="{01EF6528-9F16-4742-807E-DD5C6B8A77D8}"/>
  </hyperlinks>
  <pageMargins left="0.7" right="0.7" top="0.75" bottom="0.75" header="0.3" footer="0.3"/>
  <pageSetup scale="60" orientation="landscape" r:id="rId1"/>
  <ignoredErrors>
    <ignoredError sqref="C11 D15 C1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E9AF9-1A85-4B23-A648-AB8AB6AADC44}">
  <sheetPr>
    <tabColor rgb="FFF2DAB1"/>
    <pageSetUpPr fitToPage="1"/>
  </sheetPr>
  <dimension ref="A1:Y44"/>
  <sheetViews>
    <sheetView showGridLines="0" zoomScale="90" zoomScaleNormal="90" workbookViewId="0">
      <pane xSplit="1" ySplit="6" topLeftCell="E7" activePane="bottomRight" state="frozen"/>
      <selection activeCell="B8" sqref="B8"/>
      <selection pane="topRight" activeCell="B8" sqref="B8"/>
      <selection pane="bottomLeft" activeCell="B8" sqref="B8"/>
      <selection pane="bottomRight" activeCell="Y2" sqref="Y2"/>
    </sheetView>
  </sheetViews>
  <sheetFormatPr baseColWidth="10" defaultColWidth="11.42578125" defaultRowHeight="15" x14ac:dyDescent="0.25"/>
  <cols>
    <col min="1" max="1" width="24.140625" customWidth="1"/>
    <col min="2" max="22" width="8.7109375" bestFit="1" customWidth="1"/>
    <col min="23" max="24" width="8.7109375" customWidth="1"/>
    <col min="25" max="25" width="14" style="119" customWidth="1"/>
  </cols>
  <sheetData>
    <row r="1" spans="1:25" x14ac:dyDescent="0.25">
      <c r="A1" s="196" t="s">
        <v>109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</row>
    <row r="2" spans="1:25" ht="20.45" customHeight="1" x14ac:dyDescent="0.25">
      <c r="A2" s="196" t="s">
        <v>110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14" t="s">
        <v>0</v>
      </c>
    </row>
    <row r="3" spans="1:25" x14ac:dyDescent="0.25">
      <c r="A3" s="196" t="s">
        <v>111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</row>
    <row r="4" spans="1:25" x14ac:dyDescent="0.25">
      <c r="A4" s="196" t="s">
        <v>112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</row>
    <row r="5" spans="1:25" x14ac:dyDescent="0.25">
      <c r="A5" s="196" t="s">
        <v>113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20"/>
    </row>
    <row r="6" spans="1:25" ht="18.95" customHeight="1" x14ac:dyDescent="0.25">
      <c r="A6" s="30" t="s">
        <v>114</v>
      </c>
      <c r="B6" s="31">
        <v>2002</v>
      </c>
      <c r="C6" s="31">
        <v>2003</v>
      </c>
      <c r="D6" s="31">
        <v>2004</v>
      </c>
      <c r="E6" s="31">
        <v>2005</v>
      </c>
      <c r="F6" s="31">
        <v>2006</v>
      </c>
      <c r="G6" s="31">
        <v>2007</v>
      </c>
      <c r="H6" s="31">
        <v>2008</v>
      </c>
      <c r="I6" s="31">
        <v>2009</v>
      </c>
      <c r="J6" s="31">
        <v>2010</v>
      </c>
      <c r="K6" s="31">
        <v>2011</v>
      </c>
      <c r="L6" s="31">
        <v>2012</v>
      </c>
      <c r="M6" s="31">
        <v>2013</v>
      </c>
      <c r="N6" s="31">
        <v>2014</v>
      </c>
      <c r="O6" s="31">
        <v>2015</v>
      </c>
      <c r="P6" s="31">
        <v>2016</v>
      </c>
      <c r="Q6" s="31">
        <v>2017</v>
      </c>
      <c r="R6" s="31">
        <v>2018</v>
      </c>
      <c r="S6" s="31">
        <v>2019</v>
      </c>
      <c r="T6" s="31">
        <v>2020</v>
      </c>
      <c r="U6" s="31">
        <v>2021</v>
      </c>
      <c r="V6" s="31">
        <v>2022</v>
      </c>
      <c r="W6" s="31">
        <v>2023</v>
      </c>
      <c r="X6" s="31">
        <v>2024</v>
      </c>
    </row>
    <row r="7" spans="1:25" ht="4.1500000000000004" customHeight="1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120"/>
    </row>
    <row r="8" spans="1:25" x14ac:dyDescent="0.25">
      <c r="A8" s="7" t="s">
        <v>41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4"/>
      <c r="V8" s="4"/>
      <c r="W8" s="4"/>
      <c r="X8" s="4"/>
    </row>
    <row r="9" spans="1:25" x14ac:dyDescent="0.25">
      <c r="A9" s="8" t="s">
        <v>115</v>
      </c>
      <c r="B9" s="32">
        <v>512609</v>
      </c>
      <c r="C9" s="32">
        <v>511277</v>
      </c>
      <c r="D9" s="32">
        <v>503229</v>
      </c>
      <c r="E9" s="32">
        <v>500518</v>
      </c>
      <c r="F9" s="32">
        <v>499781</v>
      </c>
      <c r="G9" s="32">
        <v>498947</v>
      </c>
      <c r="H9" s="32">
        <v>493762</v>
      </c>
      <c r="I9" s="32">
        <v>486871</v>
      </c>
      <c r="J9" s="32">
        <v>477992</v>
      </c>
      <c r="K9" s="32">
        <v>468952</v>
      </c>
      <c r="L9" s="32">
        <v>452846</v>
      </c>
      <c r="M9" s="32">
        <v>444259</v>
      </c>
      <c r="N9" s="32">
        <v>439369</v>
      </c>
      <c r="O9" s="32">
        <v>437786</v>
      </c>
      <c r="P9" s="32">
        <f>+P10+P11</f>
        <v>438019</v>
      </c>
      <c r="Q9" s="32">
        <f>+Q10+Q11</f>
        <v>439319</v>
      </c>
      <c r="R9" s="32">
        <f>+R10+R11</f>
        <v>449586</v>
      </c>
      <c r="S9" s="32">
        <f>+S10+S11</f>
        <v>462081</v>
      </c>
      <c r="T9" s="32">
        <v>462048</v>
      </c>
      <c r="U9" s="32">
        <v>456740</v>
      </c>
      <c r="V9" s="32">
        <v>455313</v>
      </c>
      <c r="W9" s="32">
        <v>451557</v>
      </c>
      <c r="X9" s="32">
        <v>440828</v>
      </c>
      <c r="Y9" s="120"/>
    </row>
    <row r="10" spans="1:25" x14ac:dyDescent="0.25">
      <c r="A10" s="8" t="s">
        <v>116</v>
      </c>
      <c r="B10" s="32">
        <v>467624</v>
      </c>
      <c r="C10" s="32">
        <v>463802</v>
      </c>
      <c r="D10" s="32">
        <v>455643</v>
      </c>
      <c r="E10" s="32">
        <v>444339</v>
      </c>
      <c r="F10" s="32">
        <v>443347</v>
      </c>
      <c r="G10" s="32">
        <v>445742</v>
      </c>
      <c r="H10" s="32">
        <v>459193</v>
      </c>
      <c r="I10" s="32">
        <v>445926</v>
      </c>
      <c r="J10" s="32">
        <v>437193</v>
      </c>
      <c r="K10" s="32">
        <v>431346</v>
      </c>
      <c r="L10" s="32">
        <v>417269</v>
      </c>
      <c r="M10" s="32">
        <v>416098</v>
      </c>
      <c r="N10" s="32">
        <v>419912</v>
      </c>
      <c r="O10" s="32">
        <v>416839</v>
      </c>
      <c r="P10" s="32">
        <v>416021</v>
      </c>
      <c r="Q10" s="32">
        <v>419884</v>
      </c>
      <c r="R10" s="32">
        <v>443905</v>
      </c>
      <c r="S10" s="32">
        <v>441796</v>
      </c>
      <c r="T10" s="32">
        <v>459844</v>
      </c>
      <c r="U10" s="32">
        <v>443358</v>
      </c>
      <c r="V10" s="32">
        <v>435819</v>
      </c>
      <c r="W10" s="32">
        <v>425444</v>
      </c>
      <c r="X10" s="32">
        <v>420164</v>
      </c>
    </row>
    <row r="11" spans="1:25" x14ac:dyDescent="0.25">
      <c r="A11" s="5" t="s">
        <v>117</v>
      </c>
      <c r="B11" s="32">
        <v>44985</v>
      </c>
      <c r="C11" s="32">
        <v>47475</v>
      </c>
      <c r="D11" s="32">
        <v>47586</v>
      </c>
      <c r="E11" s="32">
        <v>56179</v>
      </c>
      <c r="F11" s="32">
        <v>56434</v>
      </c>
      <c r="G11" s="32">
        <v>53205</v>
      </c>
      <c r="H11" s="32">
        <v>34569</v>
      </c>
      <c r="I11" s="32">
        <v>40945</v>
      </c>
      <c r="J11" s="32">
        <v>40799</v>
      </c>
      <c r="K11" s="32">
        <v>37606</v>
      </c>
      <c r="L11" s="32">
        <v>35577</v>
      </c>
      <c r="M11" s="32">
        <v>28161</v>
      </c>
      <c r="N11" s="32">
        <v>19457</v>
      </c>
      <c r="O11" s="32">
        <v>20947</v>
      </c>
      <c r="P11" s="32">
        <v>21998</v>
      </c>
      <c r="Q11" s="32">
        <v>19435</v>
      </c>
      <c r="R11" s="32">
        <v>5681</v>
      </c>
      <c r="S11" s="32">
        <v>20285</v>
      </c>
      <c r="T11" s="32">
        <v>2204</v>
      </c>
      <c r="U11" s="32">
        <v>13382</v>
      </c>
      <c r="V11" s="32">
        <v>19494</v>
      </c>
      <c r="W11" s="32">
        <v>26113</v>
      </c>
      <c r="X11" s="32">
        <v>20664</v>
      </c>
    </row>
    <row r="12" spans="1:25" x14ac:dyDescent="0.25">
      <c r="A12" s="5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</row>
    <row r="13" spans="1:25" x14ac:dyDescent="0.25">
      <c r="A13" s="7" t="s">
        <v>58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121"/>
    </row>
    <row r="14" spans="1:25" x14ac:dyDescent="0.25">
      <c r="A14" s="8" t="s">
        <v>115</v>
      </c>
      <c r="B14" s="32">
        <v>747</v>
      </c>
      <c r="C14" s="32">
        <v>653</v>
      </c>
      <c r="D14" s="32">
        <v>660</v>
      </c>
      <c r="E14" s="32">
        <v>357</v>
      </c>
      <c r="F14" s="32">
        <v>370</v>
      </c>
      <c r="G14" s="32">
        <v>251</v>
      </c>
      <c r="H14" s="32">
        <v>323</v>
      </c>
      <c r="I14" s="32">
        <v>318</v>
      </c>
      <c r="J14" s="32">
        <v>357</v>
      </c>
      <c r="K14" s="32">
        <v>302</v>
      </c>
      <c r="L14" s="32">
        <v>279</v>
      </c>
      <c r="M14" s="32">
        <v>224</v>
      </c>
      <c r="N14" s="32">
        <v>188</v>
      </c>
      <c r="O14" s="32">
        <v>201</v>
      </c>
      <c r="P14" s="32">
        <f>+P15+P16</f>
        <v>185</v>
      </c>
      <c r="Q14" s="32">
        <f>+Q15+Q16</f>
        <v>209</v>
      </c>
      <c r="R14" s="32">
        <f>+R15+R16</f>
        <v>232</v>
      </c>
      <c r="S14" s="32">
        <f>+S15+S16</f>
        <v>202</v>
      </c>
      <c r="T14" s="32">
        <v>262</v>
      </c>
      <c r="U14" s="34">
        <v>292</v>
      </c>
      <c r="V14" s="32">
        <v>283</v>
      </c>
      <c r="W14" s="32">
        <v>245</v>
      </c>
      <c r="X14" s="32">
        <v>226</v>
      </c>
      <c r="Y14" s="120"/>
    </row>
    <row r="15" spans="1:25" x14ac:dyDescent="0.25">
      <c r="A15" s="8" t="s">
        <v>116</v>
      </c>
      <c r="B15" s="32">
        <v>647</v>
      </c>
      <c r="C15" s="32">
        <v>596</v>
      </c>
      <c r="D15" s="32">
        <v>575</v>
      </c>
      <c r="E15" s="32">
        <v>324</v>
      </c>
      <c r="F15" s="32">
        <v>329</v>
      </c>
      <c r="G15" s="32">
        <v>239</v>
      </c>
      <c r="H15" s="32">
        <v>297</v>
      </c>
      <c r="I15" s="32">
        <v>298</v>
      </c>
      <c r="J15" s="32">
        <v>337</v>
      </c>
      <c r="K15" s="32">
        <v>259</v>
      </c>
      <c r="L15" s="32">
        <v>239</v>
      </c>
      <c r="M15" s="32">
        <v>205</v>
      </c>
      <c r="N15" s="32">
        <v>176</v>
      </c>
      <c r="O15" s="32">
        <v>187</v>
      </c>
      <c r="P15" s="32">
        <v>177</v>
      </c>
      <c r="Q15" s="32">
        <v>208</v>
      </c>
      <c r="R15" s="32">
        <v>226</v>
      </c>
      <c r="S15" s="32">
        <v>188</v>
      </c>
      <c r="T15" s="32">
        <v>233</v>
      </c>
      <c r="U15" s="34">
        <v>292</v>
      </c>
      <c r="V15" s="32">
        <v>227</v>
      </c>
      <c r="W15" s="32">
        <v>207</v>
      </c>
      <c r="X15" s="32">
        <v>202</v>
      </c>
      <c r="Y15" s="121"/>
    </row>
    <row r="16" spans="1:25" x14ac:dyDescent="0.25">
      <c r="A16" s="5" t="s">
        <v>117</v>
      </c>
      <c r="B16" s="32">
        <v>100</v>
      </c>
      <c r="C16" s="32">
        <v>57</v>
      </c>
      <c r="D16" s="32">
        <v>85</v>
      </c>
      <c r="E16" s="32">
        <v>33</v>
      </c>
      <c r="F16" s="32">
        <v>41</v>
      </c>
      <c r="G16" s="32">
        <v>12</v>
      </c>
      <c r="H16" s="32">
        <v>26</v>
      </c>
      <c r="I16" s="32">
        <v>20</v>
      </c>
      <c r="J16" s="32">
        <v>20</v>
      </c>
      <c r="K16" s="32">
        <v>43</v>
      </c>
      <c r="L16" s="32">
        <v>40</v>
      </c>
      <c r="M16" s="32">
        <v>19</v>
      </c>
      <c r="N16" s="32">
        <v>12</v>
      </c>
      <c r="O16" s="32">
        <v>14</v>
      </c>
      <c r="P16" s="32">
        <v>8</v>
      </c>
      <c r="Q16" s="32">
        <v>1</v>
      </c>
      <c r="R16" s="32">
        <v>6</v>
      </c>
      <c r="S16" s="32">
        <v>14</v>
      </c>
      <c r="T16" s="32">
        <v>29</v>
      </c>
      <c r="U16" s="35">
        <v>0</v>
      </c>
      <c r="V16" s="32">
        <v>56</v>
      </c>
      <c r="W16" s="32">
        <v>38</v>
      </c>
      <c r="X16" s="32">
        <v>24</v>
      </c>
      <c r="Y16" s="121"/>
    </row>
    <row r="17" spans="1:25" x14ac:dyDescent="0.25">
      <c r="A17" s="5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121"/>
    </row>
    <row r="18" spans="1:25" x14ac:dyDescent="0.25">
      <c r="A18" s="7" t="s">
        <v>118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121"/>
    </row>
    <row r="19" spans="1:25" x14ac:dyDescent="0.25">
      <c r="A19" s="8" t="s">
        <v>115</v>
      </c>
      <c r="B19" s="32">
        <v>222403</v>
      </c>
      <c r="C19" s="32">
        <v>241675</v>
      </c>
      <c r="D19" s="32">
        <v>247336</v>
      </c>
      <c r="E19" s="32">
        <v>257917</v>
      </c>
      <c r="F19" s="32">
        <v>262719</v>
      </c>
      <c r="G19" s="32">
        <v>265241</v>
      </c>
      <c r="H19" s="32">
        <v>265580</v>
      </c>
      <c r="I19" s="32">
        <v>276378</v>
      </c>
      <c r="J19" s="32">
        <v>282217</v>
      </c>
      <c r="K19" s="32">
        <v>284188</v>
      </c>
      <c r="L19" s="32">
        <v>287019</v>
      </c>
      <c r="M19" s="32">
        <v>291732</v>
      </c>
      <c r="N19" s="32">
        <v>299974</v>
      </c>
      <c r="O19" s="32">
        <v>299807</v>
      </c>
      <c r="P19" s="32">
        <f t="shared" ref="P19:U19" si="0">+P20+P21</f>
        <v>299388</v>
      </c>
      <c r="Q19" s="32">
        <f t="shared" si="0"/>
        <v>302214</v>
      </c>
      <c r="R19" s="32">
        <f t="shared" si="0"/>
        <v>310457</v>
      </c>
      <c r="S19" s="32">
        <f t="shared" si="0"/>
        <v>323804</v>
      </c>
      <c r="T19" s="32">
        <f t="shared" si="0"/>
        <v>334425</v>
      </c>
      <c r="U19" s="32">
        <f t="shared" si="0"/>
        <v>348889</v>
      </c>
      <c r="V19" s="32">
        <v>345439</v>
      </c>
      <c r="W19" s="34">
        <v>338701</v>
      </c>
      <c r="X19" s="34">
        <v>336102</v>
      </c>
      <c r="Y19" s="121"/>
    </row>
    <row r="20" spans="1:25" x14ac:dyDescent="0.25">
      <c r="A20" s="8" t="s">
        <v>116</v>
      </c>
      <c r="B20" s="32">
        <v>180319</v>
      </c>
      <c r="C20" s="32">
        <v>197880</v>
      </c>
      <c r="D20" s="32">
        <v>197805</v>
      </c>
      <c r="E20" s="32">
        <v>203710</v>
      </c>
      <c r="F20" s="32">
        <v>205863</v>
      </c>
      <c r="G20" s="32">
        <v>210722</v>
      </c>
      <c r="H20" s="32">
        <v>217715</v>
      </c>
      <c r="I20" s="32">
        <v>217320</v>
      </c>
      <c r="J20" s="32">
        <v>220237</v>
      </c>
      <c r="K20" s="32">
        <v>227756</v>
      </c>
      <c r="L20" s="32">
        <v>230730</v>
      </c>
      <c r="M20" s="32">
        <v>234746</v>
      </c>
      <c r="N20" s="32">
        <v>241522</v>
      </c>
      <c r="O20" s="32">
        <v>241371</v>
      </c>
      <c r="P20" s="32">
        <f t="shared" ref="P20:U21" si="1">+P24+P28</f>
        <v>244648</v>
      </c>
      <c r="Q20" s="32">
        <f t="shared" si="1"/>
        <v>251045</v>
      </c>
      <c r="R20" s="32">
        <f t="shared" si="1"/>
        <v>301393</v>
      </c>
      <c r="S20" s="32">
        <f t="shared" si="1"/>
        <v>298622</v>
      </c>
      <c r="T20" s="32">
        <f t="shared" si="1"/>
        <v>326767</v>
      </c>
      <c r="U20" s="32">
        <f t="shared" si="1"/>
        <v>329386</v>
      </c>
      <c r="V20" s="32">
        <v>318348</v>
      </c>
      <c r="W20" s="34">
        <v>306877</v>
      </c>
      <c r="X20" s="34">
        <v>307615</v>
      </c>
      <c r="Y20" s="131"/>
    </row>
    <row r="21" spans="1:25" x14ac:dyDescent="0.25">
      <c r="A21" s="5" t="s">
        <v>117</v>
      </c>
      <c r="B21" s="32">
        <v>42084</v>
      </c>
      <c r="C21" s="32">
        <v>43795</v>
      </c>
      <c r="D21" s="32">
        <v>49531</v>
      </c>
      <c r="E21" s="32">
        <v>54207</v>
      </c>
      <c r="F21" s="32">
        <v>56856</v>
      </c>
      <c r="G21" s="32">
        <v>54519</v>
      </c>
      <c r="H21" s="32">
        <v>47865</v>
      </c>
      <c r="I21" s="32">
        <v>59058</v>
      </c>
      <c r="J21" s="32">
        <v>61980</v>
      </c>
      <c r="K21" s="32">
        <v>56432</v>
      </c>
      <c r="L21" s="32">
        <v>56289</v>
      </c>
      <c r="M21" s="32">
        <v>56986</v>
      </c>
      <c r="N21" s="32">
        <v>58452</v>
      </c>
      <c r="O21" s="32">
        <v>58436</v>
      </c>
      <c r="P21" s="32">
        <f t="shared" si="1"/>
        <v>54740</v>
      </c>
      <c r="Q21" s="32">
        <f t="shared" si="1"/>
        <v>51169</v>
      </c>
      <c r="R21" s="32">
        <f t="shared" si="1"/>
        <v>9064</v>
      </c>
      <c r="S21" s="32">
        <f t="shared" si="1"/>
        <v>25182</v>
      </c>
      <c r="T21" s="32">
        <f t="shared" si="1"/>
        <v>7658</v>
      </c>
      <c r="U21" s="32">
        <f t="shared" si="1"/>
        <v>19503</v>
      </c>
      <c r="V21" s="32">
        <v>27091</v>
      </c>
      <c r="W21" s="34">
        <v>31824</v>
      </c>
      <c r="X21" s="34">
        <v>28487</v>
      </c>
      <c r="Y21" s="121"/>
    </row>
    <row r="22" spans="1:25" x14ac:dyDescent="0.25">
      <c r="A22" s="84" t="s">
        <v>119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121"/>
    </row>
    <row r="23" spans="1:25" x14ac:dyDescent="0.25">
      <c r="A23" s="8" t="s">
        <v>115</v>
      </c>
      <c r="B23" s="32">
        <v>177928</v>
      </c>
      <c r="C23" s="32">
        <v>191708</v>
      </c>
      <c r="D23" s="32">
        <v>196765</v>
      </c>
      <c r="E23" s="32">
        <v>206446</v>
      </c>
      <c r="F23" s="32">
        <v>209923</v>
      </c>
      <c r="G23" s="32">
        <v>210257</v>
      </c>
      <c r="H23" s="32">
        <v>208401</v>
      </c>
      <c r="I23" s="32">
        <v>215817</v>
      </c>
      <c r="J23" s="32">
        <v>221439</v>
      </c>
      <c r="K23" s="32">
        <v>222639</v>
      </c>
      <c r="L23" s="32">
        <v>220346</v>
      </c>
      <c r="M23" s="32">
        <v>218737</v>
      </c>
      <c r="N23" s="32">
        <v>219288</v>
      </c>
      <c r="O23" s="32">
        <v>216570</v>
      </c>
      <c r="P23" s="32">
        <f>+P24+P25</f>
        <v>216158</v>
      </c>
      <c r="Q23" s="32">
        <f>+Q24+Q25</f>
        <v>216119</v>
      </c>
      <c r="R23" s="32">
        <f>+R24+R25</f>
        <v>220290</v>
      </c>
      <c r="S23" s="32">
        <f>+S24+S25</f>
        <v>230408</v>
      </c>
      <c r="T23" s="32">
        <f>+T24+T25</f>
        <v>234329</v>
      </c>
      <c r="U23" s="32">
        <f>244586+1298</f>
        <v>245884</v>
      </c>
      <c r="V23" s="32">
        <v>242662</v>
      </c>
      <c r="W23" s="32">
        <v>236287</v>
      </c>
      <c r="X23" s="32">
        <v>233130</v>
      </c>
      <c r="Y23" s="120"/>
    </row>
    <row r="24" spans="1:25" x14ac:dyDescent="0.25">
      <c r="A24" s="8" t="s">
        <v>116</v>
      </c>
      <c r="B24" s="32">
        <v>143315</v>
      </c>
      <c r="C24" s="32">
        <v>155905</v>
      </c>
      <c r="D24" s="32">
        <v>156624</v>
      </c>
      <c r="E24" s="32">
        <v>162414</v>
      </c>
      <c r="F24" s="32">
        <v>163610</v>
      </c>
      <c r="G24" s="32">
        <v>166243</v>
      </c>
      <c r="H24" s="32">
        <v>169759</v>
      </c>
      <c r="I24" s="32">
        <v>168156</v>
      </c>
      <c r="J24" s="32">
        <v>170699</v>
      </c>
      <c r="K24" s="32">
        <v>176438</v>
      </c>
      <c r="L24" s="32">
        <v>175969</v>
      </c>
      <c r="M24" s="32">
        <v>175035</v>
      </c>
      <c r="N24" s="32">
        <v>174372</v>
      </c>
      <c r="O24" s="32">
        <v>172048</v>
      </c>
      <c r="P24" s="32">
        <v>174248</v>
      </c>
      <c r="Q24" s="32">
        <v>176392</v>
      </c>
      <c r="R24" s="32">
        <v>213717</v>
      </c>
      <c r="S24" s="32">
        <v>211516</v>
      </c>
      <c r="T24" s="32">
        <v>229121</v>
      </c>
      <c r="U24" s="32">
        <f>229877+1200</f>
        <v>231077</v>
      </c>
      <c r="V24" s="32">
        <v>222414</v>
      </c>
      <c r="W24" s="32">
        <v>212827</v>
      </c>
      <c r="X24" s="32">
        <v>212093</v>
      </c>
      <c r="Y24" s="131"/>
    </row>
    <row r="25" spans="1:25" x14ac:dyDescent="0.25">
      <c r="A25" s="5" t="s">
        <v>117</v>
      </c>
      <c r="B25" s="32">
        <v>34613</v>
      </c>
      <c r="C25" s="32">
        <v>35803</v>
      </c>
      <c r="D25" s="32">
        <v>40141</v>
      </c>
      <c r="E25" s="32">
        <v>44032</v>
      </c>
      <c r="F25" s="32">
        <v>46313</v>
      </c>
      <c r="G25" s="32">
        <v>44014</v>
      </c>
      <c r="H25" s="32">
        <v>38642</v>
      </c>
      <c r="I25" s="32">
        <v>47661</v>
      </c>
      <c r="J25" s="32">
        <v>50740</v>
      </c>
      <c r="K25" s="32">
        <v>46201</v>
      </c>
      <c r="L25" s="32">
        <v>44377</v>
      </c>
      <c r="M25" s="32">
        <v>43702</v>
      </c>
      <c r="N25" s="32">
        <v>44916</v>
      </c>
      <c r="O25" s="32">
        <v>44522</v>
      </c>
      <c r="P25" s="32">
        <v>41910</v>
      </c>
      <c r="Q25" s="32">
        <v>39727</v>
      </c>
      <c r="R25" s="32">
        <v>6573</v>
      </c>
      <c r="S25" s="32">
        <v>18892</v>
      </c>
      <c r="T25" s="32">
        <v>5208</v>
      </c>
      <c r="U25" s="32">
        <f>14709+98</f>
        <v>14807</v>
      </c>
      <c r="V25" s="32">
        <v>20248</v>
      </c>
      <c r="W25" s="32">
        <v>23460</v>
      </c>
      <c r="X25" s="32">
        <v>21037</v>
      </c>
      <c r="Y25" s="121"/>
    </row>
    <row r="26" spans="1:25" x14ac:dyDescent="0.25">
      <c r="A26" s="7" t="s">
        <v>120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121"/>
    </row>
    <row r="27" spans="1:25" x14ac:dyDescent="0.25">
      <c r="A27" s="8" t="s">
        <v>115</v>
      </c>
      <c r="B27" s="32">
        <v>44475</v>
      </c>
      <c r="C27" s="32">
        <v>49967</v>
      </c>
      <c r="D27" s="32">
        <v>50571</v>
      </c>
      <c r="E27" s="32">
        <v>51471</v>
      </c>
      <c r="F27" s="32">
        <v>52796</v>
      </c>
      <c r="G27" s="32">
        <v>54984</v>
      </c>
      <c r="H27" s="32">
        <v>57179</v>
      </c>
      <c r="I27" s="32">
        <v>60561</v>
      </c>
      <c r="J27" s="32">
        <v>60778</v>
      </c>
      <c r="K27" s="32">
        <v>61549</v>
      </c>
      <c r="L27" s="32">
        <v>66673</v>
      </c>
      <c r="M27" s="32">
        <v>72995</v>
      </c>
      <c r="N27" s="32">
        <v>80686</v>
      </c>
      <c r="O27" s="32">
        <v>83237</v>
      </c>
      <c r="P27" s="32">
        <f>+P28+P29</f>
        <v>83230</v>
      </c>
      <c r="Q27" s="32">
        <f>+Q28+Q29</f>
        <v>86095</v>
      </c>
      <c r="R27" s="32">
        <f>+R28+R29</f>
        <v>90167</v>
      </c>
      <c r="S27" s="32">
        <f>+S28+S29</f>
        <v>93396</v>
      </c>
      <c r="T27" s="32">
        <f>+T28+T29</f>
        <v>100096</v>
      </c>
      <c r="U27" s="32">
        <v>103005</v>
      </c>
      <c r="V27" s="32">
        <v>102777</v>
      </c>
      <c r="W27" s="32">
        <v>102414</v>
      </c>
      <c r="X27" s="32">
        <v>102972</v>
      </c>
      <c r="Y27" s="131"/>
    </row>
    <row r="28" spans="1:25" x14ac:dyDescent="0.25">
      <c r="A28" s="8" t="s">
        <v>116</v>
      </c>
      <c r="B28" s="32">
        <v>37004</v>
      </c>
      <c r="C28" s="32">
        <v>41975</v>
      </c>
      <c r="D28" s="32">
        <v>41181</v>
      </c>
      <c r="E28" s="32">
        <v>41296</v>
      </c>
      <c r="F28" s="32">
        <v>42253</v>
      </c>
      <c r="G28" s="32">
        <v>44479</v>
      </c>
      <c r="H28" s="32">
        <v>47956</v>
      </c>
      <c r="I28" s="32">
        <v>49164</v>
      </c>
      <c r="J28" s="32">
        <v>49538</v>
      </c>
      <c r="K28" s="32">
        <v>51318</v>
      </c>
      <c r="L28" s="32">
        <v>54761</v>
      </c>
      <c r="M28" s="32">
        <v>59711</v>
      </c>
      <c r="N28" s="32">
        <v>67150</v>
      </c>
      <c r="O28" s="32">
        <v>69323</v>
      </c>
      <c r="P28" s="32">
        <v>70400</v>
      </c>
      <c r="Q28" s="32">
        <v>74653</v>
      </c>
      <c r="R28" s="32">
        <v>87676</v>
      </c>
      <c r="S28" s="32">
        <v>87106</v>
      </c>
      <c r="T28" s="32">
        <v>97646</v>
      </c>
      <c r="U28" s="32">
        <v>98309</v>
      </c>
      <c r="V28" s="32">
        <v>95934</v>
      </c>
      <c r="W28" s="32">
        <v>94050</v>
      </c>
      <c r="X28" s="32">
        <v>95522</v>
      </c>
      <c r="Y28" s="121"/>
    </row>
    <row r="29" spans="1:25" ht="15.75" thickBot="1" x14ac:dyDescent="0.3">
      <c r="A29" s="94" t="s">
        <v>117</v>
      </c>
      <c r="B29" s="36">
        <v>7471</v>
      </c>
      <c r="C29" s="36">
        <v>7992</v>
      </c>
      <c r="D29" s="36">
        <v>9390</v>
      </c>
      <c r="E29" s="36">
        <v>10175</v>
      </c>
      <c r="F29" s="36">
        <v>10543</v>
      </c>
      <c r="G29" s="36">
        <v>10505</v>
      </c>
      <c r="H29" s="36">
        <v>9223</v>
      </c>
      <c r="I29" s="36">
        <v>11397</v>
      </c>
      <c r="J29" s="36">
        <v>11240</v>
      </c>
      <c r="K29" s="36">
        <v>10231</v>
      </c>
      <c r="L29" s="36">
        <v>11912</v>
      </c>
      <c r="M29" s="36">
        <v>13284</v>
      </c>
      <c r="N29" s="36">
        <v>13536</v>
      </c>
      <c r="O29" s="36">
        <v>13914</v>
      </c>
      <c r="P29" s="36">
        <v>12830</v>
      </c>
      <c r="Q29" s="36">
        <v>11442</v>
      </c>
      <c r="R29" s="36">
        <v>2491</v>
      </c>
      <c r="S29" s="36">
        <v>6290</v>
      </c>
      <c r="T29" s="36">
        <v>2450</v>
      </c>
      <c r="U29" s="36">
        <v>4696</v>
      </c>
      <c r="V29" s="36">
        <v>6843</v>
      </c>
      <c r="W29" s="36">
        <v>8364</v>
      </c>
      <c r="X29" s="36">
        <v>7450</v>
      </c>
      <c r="Y29" s="121"/>
    </row>
    <row r="30" spans="1:25" x14ac:dyDescent="0.25">
      <c r="A30" s="217" t="s">
        <v>121</v>
      </c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32"/>
      <c r="R30" s="32"/>
      <c r="S30" s="32"/>
      <c r="T30" s="32"/>
      <c r="U30" s="32"/>
      <c r="V30" s="32"/>
      <c r="W30" s="32"/>
      <c r="X30" s="32"/>
      <c r="Y30" s="121"/>
    </row>
    <row r="31" spans="1:25" x14ac:dyDescent="0.25">
      <c r="A31" s="218" t="s">
        <v>122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  <c r="T31" s="218"/>
      <c r="U31" s="4"/>
      <c r="V31" s="4"/>
      <c r="W31" s="4"/>
      <c r="X31" s="4"/>
      <c r="Y31" s="121"/>
    </row>
    <row r="32" spans="1:25" x14ac:dyDescent="0.25">
      <c r="Y32" s="121"/>
    </row>
    <row r="33" spans="25:25" x14ac:dyDescent="0.25">
      <c r="Y33" s="121"/>
    </row>
    <row r="35" spans="25:25" x14ac:dyDescent="0.25">
      <c r="Y35" s="121"/>
    </row>
    <row r="36" spans="25:25" x14ac:dyDescent="0.25">
      <c r="Y36" s="121"/>
    </row>
    <row r="37" spans="25:25" x14ac:dyDescent="0.25">
      <c r="Y37" s="121"/>
    </row>
    <row r="38" spans="25:25" x14ac:dyDescent="0.25">
      <c r="Y38" s="121"/>
    </row>
    <row r="39" spans="25:25" x14ac:dyDescent="0.25">
      <c r="Y39" s="121"/>
    </row>
    <row r="40" spans="25:25" x14ac:dyDescent="0.25">
      <c r="Y40" s="121"/>
    </row>
    <row r="41" spans="25:25" x14ac:dyDescent="0.25">
      <c r="Y41" s="120"/>
    </row>
    <row r="42" spans="25:25" x14ac:dyDescent="0.25">
      <c r="Y42" s="121"/>
    </row>
    <row r="43" spans="25:25" x14ac:dyDescent="0.25">
      <c r="Y43" s="121"/>
    </row>
    <row r="44" spans="25:25" x14ac:dyDescent="0.25">
      <c r="Y44" s="121"/>
    </row>
  </sheetData>
  <mergeCells count="2">
    <mergeCell ref="A30:P30"/>
    <mergeCell ref="A31:T31"/>
  </mergeCells>
  <hyperlinks>
    <hyperlink ref="Y2" location="Contenido!A1" display="Contenido" xr:uid="{31539D1B-E38D-49D1-B4AA-FB9CE7E16B44}"/>
  </hyperlinks>
  <pageMargins left="0.7" right="0.7" top="0.75" bottom="0.75" header="0.3" footer="0.3"/>
  <pageSetup scale="55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D0A93-6F6E-419D-9D95-1ACB3FDD8232}">
  <sheetPr>
    <tabColor rgb="FFF2DAB1"/>
    <pageSetUpPr fitToPage="1"/>
  </sheetPr>
  <dimension ref="A1:AC44"/>
  <sheetViews>
    <sheetView showGridLines="0" topLeftCell="C1" workbookViewId="0">
      <selection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42578125" customWidth="1"/>
    <col min="6" max="8" width="8.28515625" customWidth="1"/>
    <col min="9" max="9" width="1.140625" customWidth="1"/>
    <col min="10" max="12" width="8.28515625" customWidth="1"/>
    <col min="13" max="13" width="1.7109375" customWidth="1"/>
    <col min="14" max="16" width="8.28515625" customWidth="1"/>
    <col min="17" max="17" width="1.28515625" customWidth="1"/>
    <col min="18" max="20" width="8.28515625" customWidth="1"/>
    <col min="21" max="21" width="1.42578125" customWidth="1"/>
    <col min="22" max="24" width="8.28515625" customWidth="1"/>
    <col min="25" max="25" width="1.28515625" customWidth="1"/>
    <col min="26" max="28" width="8.28515625" customWidth="1"/>
    <col min="29" max="29" width="14" style="119" customWidth="1"/>
  </cols>
  <sheetData>
    <row r="1" spans="1:29" x14ac:dyDescent="0.25">
      <c r="A1" s="223" t="s">
        <v>263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</row>
    <row r="2" spans="1:29" x14ac:dyDescent="0.25">
      <c r="A2" s="224" t="s">
        <v>259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114" t="s">
        <v>0</v>
      </c>
    </row>
    <row r="3" spans="1:29" x14ac:dyDescent="0.25">
      <c r="A3" s="223" t="s">
        <v>195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</row>
    <row r="4" spans="1:29" x14ac:dyDescent="0.25">
      <c r="A4" s="224" t="s">
        <v>145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</row>
    <row r="5" spans="1:29" x14ac:dyDescent="0.25">
      <c r="A5" s="224" t="s">
        <v>182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</row>
    <row r="6" spans="1:29" x14ac:dyDescent="0.25">
      <c r="A6" s="228" t="s">
        <v>196</v>
      </c>
      <c r="B6" s="226" t="s">
        <v>130</v>
      </c>
      <c r="C6" s="226"/>
      <c r="D6" s="226"/>
      <c r="E6" s="82"/>
      <c r="F6" s="226" t="s">
        <v>158</v>
      </c>
      <c r="G6" s="226"/>
      <c r="H6" s="226"/>
      <c r="I6" s="82"/>
      <c r="J6" s="226" t="s">
        <v>159</v>
      </c>
      <c r="K6" s="226"/>
      <c r="L6" s="226"/>
      <c r="M6" s="82"/>
      <c r="N6" s="226" t="s">
        <v>160</v>
      </c>
      <c r="O6" s="226"/>
      <c r="P6" s="226"/>
      <c r="Q6" s="82"/>
      <c r="R6" s="226" t="s">
        <v>162</v>
      </c>
      <c r="S6" s="226"/>
      <c r="T6" s="226"/>
      <c r="U6" s="82"/>
      <c r="V6" s="226" t="s">
        <v>163</v>
      </c>
      <c r="W6" s="226"/>
      <c r="X6" s="226"/>
      <c r="Y6" s="82"/>
      <c r="Z6" s="226" t="s">
        <v>164</v>
      </c>
      <c r="AA6" s="226"/>
      <c r="AB6" s="226"/>
    </row>
    <row r="7" spans="1:29" x14ac:dyDescent="0.25">
      <c r="A7" s="228"/>
      <c r="B7" s="83" t="s">
        <v>130</v>
      </c>
      <c r="C7" s="83" t="s">
        <v>184</v>
      </c>
      <c r="D7" s="83" t="s">
        <v>185</v>
      </c>
      <c r="E7" s="82"/>
      <c r="F7" s="83" t="s">
        <v>130</v>
      </c>
      <c r="G7" s="83" t="s">
        <v>184</v>
      </c>
      <c r="H7" s="83" t="s">
        <v>185</v>
      </c>
      <c r="I7" s="82"/>
      <c r="J7" s="83" t="s">
        <v>130</v>
      </c>
      <c r="K7" s="83" t="s">
        <v>184</v>
      </c>
      <c r="L7" s="83" t="s">
        <v>185</v>
      </c>
      <c r="M7" s="82"/>
      <c r="N7" s="83" t="s">
        <v>130</v>
      </c>
      <c r="O7" s="83" t="s">
        <v>184</v>
      </c>
      <c r="P7" s="83" t="s">
        <v>185</v>
      </c>
      <c r="Q7" s="82"/>
      <c r="R7" s="83" t="s">
        <v>130</v>
      </c>
      <c r="S7" s="83" t="s">
        <v>184</v>
      </c>
      <c r="T7" s="83" t="s">
        <v>185</v>
      </c>
      <c r="U7" s="82"/>
      <c r="V7" s="83" t="s">
        <v>130</v>
      </c>
      <c r="W7" s="83" t="s">
        <v>184</v>
      </c>
      <c r="X7" s="83" t="s">
        <v>185</v>
      </c>
      <c r="Y7" s="82"/>
      <c r="Z7" s="83" t="s">
        <v>130</v>
      </c>
      <c r="AA7" s="83" t="s">
        <v>184</v>
      </c>
      <c r="AB7" s="83" t="s">
        <v>185</v>
      </c>
      <c r="AC7" s="120"/>
    </row>
    <row r="8" spans="1:29" s="2" customFormat="1" x14ac:dyDescent="0.25">
      <c r="A8" s="25" t="s">
        <v>130</v>
      </c>
      <c r="B8" s="80">
        <v>10.6038412198739</v>
      </c>
      <c r="C8" s="80">
        <v>12.259383060321213</v>
      </c>
      <c r="D8" s="80">
        <v>8.9962460846902417</v>
      </c>
      <c r="E8" s="80"/>
      <c r="F8" s="80">
        <v>14.528098914716015</v>
      </c>
      <c r="G8" s="80">
        <v>16.207420843447412</v>
      </c>
      <c r="H8" s="80">
        <v>12.776788694781352</v>
      </c>
      <c r="I8" s="80"/>
      <c r="J8" s="80">
        <v>11.981340535232016</v>
      </c>
      <c r="K8" s="80">
        <v>13.653889770923112</v>
      </c>
      <c r="L8" s="80">
        <v>10.273881979359619</v>
      </c>
      <c r="M8" s="80"/>
      <c r="N8" s="80">
        <v>7.9887972402957805</v>
      </c>
      <c r="O8" s="80">
        <v>9.6384308102017826</v>
      </c>
      <c r="P8" s="80">
        <v>6.3379800464671314</v>
      </c>
      <c r="Q8" s="80"/>
      <c r="R8" s="80">
        <v>13.250151310582428</v>
      </c>
      <c r="S8" s="80">
        <v>15.430790960451976</v>
      </c>
      <c r="T8" s="80">
        <v>11.20925341745531</v>
      </c>
      <c r="U8" s="80"/>
      <c r="V8" s="80">
        <v>6.0294716575956162</v>
      </c>
      <c r="W8" s="80">
        <v>6.8056213484920258</v>
      </c>
      <c r="X8" s="80">
        <v>5.3440702781844802</v>
      </c>
      <c r="Y8" s="80"/>
      <c r="Z8" s="80">
        <v>2.7644957405880737</v>
      </c>
      <c r="AA8" s="80">
        <v>3.2564287430906029</v>
      </c>
      <c r="AB8" s="80">
        <v>2.3498430061784665</v>
      </c>
      <c r="AC8" s="120"/>
    </row>
    <row r="9" spans="1:29" x14ac:dyDescent="0.25">
      <c r="A9" s="26" t="s">
        <v>197</v>
      </c>
      <c r="B9" s="81">
        <v>12.767710049423394</v>
      </c>
      <c r="C9" s="81">
        <v>13.832140533506831</v>
      </c>
      <c r="D9" s="81">
        <v>11.757441027541065</v>
      </c>
      <c r="E9" s="81"/>
      <c r="F9" s="81">
        <v>17.872570194384448</v>
      </c>
      <c r="G9" s="81">
        <v>18.468950749464668</v>
      </c>
      <c r="H9" s="81">
        <v>17.265795206971678</v>
      </c>
      <c r="I9" s="81"/>
      <c r="J9" s="81">
        <v>16.50262467191601</v>
      </c>
      <c r="K9" s="81">
        <v>16.406779661016948</v>
      </c>
      <c r="L9" s="81">
        <v>16.592498410680228</v>
      </c>
      <c r="M9" s="81"/>
      <c r="N9" s="81">
        <v>9.309967141292443</v>
      </c>
      <c r="O9" s="81">
        <v>10.583153347732182</v>
      </c>
      <c r="P9" s="81">
        <v>8</v>
      </c>
      <c r="Q9" s="81"/>
      <c r="R9" s="81">
        <v>15.148547175971268</v>
      </c>
      <c r="S9" s="81">
        <v>18.554551772063931</v>
      </c>
      <c r="T9" s="81">
        <v>12.130541871921183</v>
      </c>
      <c r="U9" s="81"/>
      <c r="V9" s="81">
        <v>4.3259134817303657</v>
      </c>
      <c r="W9" s="81">
        <v>4.118173679498657</v>
      </c>
      <c r="X9" s="81">
        <v>4.5094936708860756</v>
      </c>
      <c r="Y9" s="81"/>
      <c r="Z9" s="81">
        <v>3.3057851239669422</v>
      </c>
      <c r="AA9" s="81">
        <v>4.0302267002518892</v>
      </c>
      <c r="AB9" s="81">
        <v>2.666666666666667</v>
      </c>
      <c r="AC9" s="120"/>
    </row>
    <row r="10" spans="1:29" x14ac:dyDescent="0.25">
      <c r="A10" s="26" t="s">
        <v>198</v>
      </c>
      <c r="B10" s="81">
        <v>12.375082281132189</v>
      </c>
      <c r="C10" s="81">
        <v>13.542557088777629</v>
      </c>
      <c r="D10" s="81">
        <v>11.253226942032386</v>
      </c>
      <c r="E10" s="81"/>
      <c r="F10" s="81">
        <v>18.374073056852513</v>
      </c>
      <c r="G10" s="81">
        <v>18.217054263565892</v>
      </c>
      <c r="H10" s="81">
        <v>18.528610354223432</v>
      </c>
      <c r="I10" s="81"/>
      <c r="J10" s="81">
        <v>13.742494996664442</v>
      </c>
      <c r="K10" s="81">
        <v>16.120576671035387</v>
      </c>
      <c r="L10" s="81">
        <v>11.277173913043478</v>
      </c>
      <c r="M10" s="81"/>
      <c r="N10" s="81">
        <v>10.238335011748909</v>
      </c>
      <c r="O10" s="81">
        <v>11.434370771312583</v>
      </c>
      <c r="P10" s="81">
        <v>9.0606262491672229</v>
      </c>
      <c r="Q10" s="81"/>
      <c r="R10" s="81">
        <v>15.296198054818744</v>
      </c>
      <c r="S10" s="81">
        <v>16.544566544566543</v>
      </c>
      <c r="T10" s="81">
        <v>14.13105413105413</v>
      </c>
      <c r="U10" s="81"/>
      <c r="V10" s="81">
        <v>5.3571428571428568</v>
      </c>
      <c r="W10" s="81">
        <v>6.5373563218390798</v>
      </c>
      <c r="X10" s="81">
        <v>4.2763157894736841</v>
      </c>
      <c r="Y10" s="81"/>
      <c r="Z10" s="81">
        <v>0.88832487309644681</v>
      </c>
      <c r="AA10" s="81">
        <v>0.8595988538681949</v>
      </c>
      <c r="AB10" s="81">
        <v>0.91116173120728927</v>
      </c>
    </row>
    <row r="11" spans="1:29" x14ac:dyDescent="0.25">
      <c r="A11" s="26" t="s">
        <v>199</v>
      </c>
      <c r="B11" s="81">
        <v>12.258162031438937</v>
      </c>
      <c r="C11" s="81">
        <v>14.390355562337861</v>
      </c>
      <c r="D11" s="81">
        <v>10.166192543793981</v>
      </c>
      <c r="E11" s="81"/>
      <c r="F11" s="81">
        <v>17.941454202077431</v>
      </c>
      <c r="G11" s="81">
        <v>18.648159324079664</v>
      </c>
      <c r="H11" s="81">
        <v>17.171052631578949</v>
      </c>
      <c r="I11" s="81"/>
      <c r="J11" s="81">
        <v>11.270410195141379</v>
      </c>
      <c r="K11" s="81">
        <v>14.785992217898833</v>
      </c>
      <c r="L11" s="81">
        <v>7.5856443719412718</v>
      </c>
      <c r="M11" s="81"/>
      <c r="N11" s="81">
        <v>11.774461028192372</v>
      </c>
      <c r="O11" s="81">
        <v>13.795986622073578</v>
      </c>
      <c r="P11" s="81">
        <v>9.7861842105263168</v>
      </c>
      <c r="Q11" s="81"/>
      <c r="R11" s="81">
        <v>15.800415800415802</v>
      </c>
      <c r="S11" s="81">
        <v>19.878997407087297</v>
      </c>
      <c r="T11" s="81">
        <v>12.01923076923077</v>
      </c>
      <c r="U11" s="81"/>
      <c r="V11" s="81">
        <v>5.0440744368266408</v>
      </c>
      <c r="W11" s="81">
        <v>5</v>
      </c>
      <c r="X11" s="81">
        <v>5.0847457627118651</v>
      </c>
      <c r="Y11" s="81"/>
      <c r="Z11" s="81">
        <v>0.29197080291970801</v>
      </c>
      <c r="AA11" s="81" t="s">
        <v>191</v>
      </c>
      <c r="AB11" s="81">
        <v>0.49140049140049141</v>
      </c>
    </row>
    <row r="12" spans="1:29" x14ac:dyDescent="0.25">
      <c r="A12" s="26" t="s">
        <v>200</v>
      </c>
      <c r="B12" s="81">
        <v>10.223932215113262</v>
      </c>
      <c r="C12" s="81">
        <v>11.416673896070098</v>
      </c>
      <c r="D12" s="81">
        <v>9.0392072382593707</v>
      </c>
      <c r="E12" s="81"/>
      <c r="F12" s="81">
        <v>13.605159142916582</v>
      </c>
      <c r="G12" s="81">
        <v>14.505050505050503</v>
      </c>
      <c r="H12" s="81">
        <v>12.650085763293312</v>
      </c>
      <c r="I12" s="81"/>
      <c r="J12" s="81">
        <v>12.025</v>
      </c>
      <c r="K12" s="81">
        <v>12.487562189054726</v>
      </c>
      <c r="L12" s="81">
        <v>11.557788944723619</v>
      </c>
      <c r="M12" s="81"/>
      <c r="N12" s="81">
        <v>7.2232399895315362</v>
      </c>
      <c r="O12" s="81">
        <v>8.1052631578947363</v>
      </c>
      <c r="P12" s="81">
        <v>6.3508589276418528</v>
      </c>
      <c r="Q12" s="81"/>
      <c r="R12" s="81">
        <v>13.253536452665941</v>
      </c>
      <c r="S12" s="81">
        <v>16.437768240343349</v>
      </c>
      <c r="T12" s="81">
        <v>9.9779249448123615</v>
      </c>
      <c r="U12" s="81"/>
      <c r="V12" s="81">
        <v>8.2603254067584473</v>
      </c>
      <c r="W12" s="81">
        <v>8.5699263932702419</v>
      </c>
      <c r="X12" s="81">
        <v>7.9789775441949358</v>
      </c>
      <c r="Y12" s="81"/>
      <c r="Z12" s="81">
        <v>0.7836990595611284</v>
      </c>
      <c r="AA12" s="81">
        <v>0.65934065934065933</v>
      </c>
      <c r="AB12" s="81">
        <v>0.89641434262948216</v>
      </c>
    </row>
    <row r="13" spans="1:29" x14ac:dyDescent="0.25">
      <c r="A13" s="26" t="s">
        <v>201</v>
      </c>
      <c r="B13" s="81">
        <v>6.8351726593093627</v>
      </c>
      <c r="C13" s="81">
        <v>8.6283946373324163</v>
      </c>
      <c r="D13" s="81">
        <v>4.909560723514212</v>
      </c>
      <c r="E13" s="81"/>
      <c r="F13" s="81">
        <v>10.655021834061134</v>
      </c>
      <c r="G13" s="81">
        <v>11.833333333333334</v>
      </c>
      <c r="H13" s="81">
        <v>9.3577981651376145</v>
      </c>
      <c r="I13" s="81"/>
      <c r="J13" s="81">
        <v>7.7309236947791167</v>
      </c>
      <c r="K13" s="81">
        <v>9.9250936329588022</v>
      </c>
      <c r="L13" s="81">
        <v>5.1948051948051948</v>
      </c>
      <c r="M13" s="81"/>
      <c r="N13" s="81">
        <v>3.9883268482490268</v>
      </c>
      <c r="O13" s="81">
        <v>6.5371024734982335</v>
      </c>
      <c r="P13" s="81">
        <v>0.86580086580086579</v>
      </c>
      <c r="Q13" s="81"/>
      <c r="R13" s="81">
        <v>8.9285714285714288</v>
      </c>
      <c r="S13" s="81">
        <v>9.688581314878892</v>
      </c>
      <c r="T13" s="81">
        <v>8.1180811808118083</v>
      </c>
      <c r="U13" s="81"/>
      <c r="V13" s="81">
        <v>4.1712403951701429</v>
      </c>
      <c r="W13" s="81">
        <v>6.8720379146919433</v>
      </c>
      <c r="X13" s="81">
        <v>1.8404907975460123</v>
      </c>
      <c r="Y13" s="81"/>
      <c r="Z13" s="81">
        <v>1.4354066985645932</v>
      </c>
      <c r="AA13" s="81">
        <v>2.3923444976076556</v>
      </c>
      <c r="AB13" s="81">
        <v>0.4784688995215311</v>
      </c>
      <c r="AC13" s="121"/>
    </row>
    <row r="14" spans="1:29" x14ac:dyDescent="0.25">
      <c r="A14" s="26" t="s">
        <v>202</v>
      </c>
      <c r="B14" s="81">
        <v>7.5974542561654728</v>
      </c>
      <c r="C14" s="81">
        <v>9.7785069729286302</v>
      </c>
      <c r="D14" s="81">
        <v>5.544401544401544</v>
      </c>
      <c r="E14" s="81"/>
      <c r="F14" s="81">
        <v>10.467361915797605</v>
      </c>
      <c r="G14" s="81">
        <v>13.302752293577983</v>
      </c>
      <c r="H14" s="81">
        <v>7.5722092115534743</v>
      </c>
      <c r="I14" s="81"/>
      <c r="J14" s="81">
        <v>9.5444685466377432</v>
      </c>
      <c r="K14" s="81">
        <v>11.418376449598574</v>
      </c>
      <c r="L14" s="81">
        <v>7.7702702702702702</v>
      </c>
      <c r="M14" s="81"/>
      <c r="N14" s="81">
        <v>5.7441253263707575</v>
      </c>
      <c r="O14" s="81">
        <v>7.5873827791986352</v>
      </c>
      <c r="P14" s="81">
        <v>3.822222222222222</v>
      </c>
      <c r="Q14" s="81"/>
      <c r="R14" s="81">
        <v>9.5275283092541976</v>
      </c>
      <c r="S14" s="81">
        <v>12.310286677908937</v>
      </c>
      <c r="T14" s="81">
        <v>7.1272727272727279</v>
      </c>
      <c r="U14" s="81"/>
      <c r="V14" s="81">
        <v>3.6064113980409616</v>
      </c>
      <c r="W14" s="81">
        <v>5.233111322549953</v>
      </c>
      <c r="X14" s="81">
        <v>2.1757322175732217</v>
      </c>
      <c r="Y14" s="81"/>
      <c r="Z14" s="81">
        <v>1.2259194395796849</v>
      </c>
      <c r="AA14" s="81">
        <v>1.5625</v>
      </c>
      <c r="AB14" s="81">
        <v>0.95238095238095244</v>
      </c>
      <c r="AC14" s="120"/>
    </row>
    <row r="15" spans="1:29" x14ac:dyDescent="0.25">
      <c r="A15" s="26" t="s">
        <v>203</v>
      </c>
      <c r="B15" s="81">
        <v>4.502688172043011</v>
      </c>
      <c r="C15" s="81">
        <v>6.1876247504990021</v>
      </c>
      <c r="D15" s="81">
        <v>2.7834351663272234</v>
      </c>
      <c r="E15" s="81"/>
      <c r="F15" s="81">
        <v>6.4205457463884423</v>
      </c>
      <c r="G15" s="81">
        <v>9.7643097643097647</v>
      </c>
      <c r="H15" s="81">
        <v>3.3742331288343559</v>
      </c>
      <c r="I15" s="81"/>
      <c r="J15" s="81">
        <v>3.9292730844793713</v>
      </c>
      <c r="K15" s="81">
        <v>4.868913857677903</v>
      </c>
      <c r="L15" s="81">
        <v>2.8925619834710745</v>
      </c>
      <c r="M15" s="81"/>
      <c r="N15" s="81">
        <v>1.2110726643598615</v>
      </c>
      <c r="O15" s="81">
        <v>1.7421602787456445</v>
      </c>
      <c r="P15" s="81">
        <v>0.6872852233676976</v>
      </c>
      <c r="Q15" s="81"/>
      <c r="R15" s="81">
        <v>9.8039215686274517</v>
      </c>
      <c r="S15" s="81">
        <v>13.240418118466899</v>
      </c>
      <c r="T15" s="81">
        <v>6.2043795620437958</v>
      </c>
      <c r="U15" s="81"/>
      <c r="V15" s="81">
        <v>1.9607843137254901</v>
      </c>
      <c r="W15" s="81">
        <v>2.0920502092050208</v>
      </c>
      <c r="X15" s="81">
        <v>1.8181818181818181</v>
      </c>
      <c r="Y15" s="81"/>
      <c r="Z15" s="81">
        <v>1.2195121951219512</v>
      </c>
      <c r="AA15" s="81">
        <v>2.3809523809523809</v>
      </c>
      <c r="AB15" s="81" t="s">
        <v>191</v>
      </c>
      <c r="AC15" s="121"/>
    </row>
    <row r="16" spans="1:29" x14ac:dyDescent="0.25">
      <c r="A16" s="26" t="s">
        <v>204</v>
      </c>
      <c r="B16" s="81">
        <v>10.537594335227803</v>
      </c>
      <c r="C16" s="81">
        <v>11.986853528463351</v>
      </c>
      <c r="D16" s="81">
        <v>9.0835562744976048</v>
      </c>
      <c r="E16" s="81"/>
      <c r="F16" s="81">
        <v>18.010517090271691</v>
      </c>
      <c r="G16" s="81">
        <v>19.576271186440678</v>
      </c>
      <c r="H16" s="81">
        <v>16.333938294010888</v>
      </c>
      <c r="I16" s="81"/>
      <c r="J16" s="81">
        <v>12.118672477371774</v>
      </c>
      <c r="K16" s="81">
        <v>13.190082644628099</v>
      </c>
      <c r="L16" s="81">
        <v>11.01666099965998</v>
      </c>
      <c r="M16" s="81"/>
      <c r="N16" s="81">
        <v>6.9726390114739631</v>
      </c>
      <c r="O16" s="81">
        <v>8.4639498432601883</v>
      </c>
      <c r="P16" s="81">
        <v>5.4402290622763063</v>
      </c>
      <c r="Q16" s="81"/>
      <c r="R16" s="81">
        <v>13.108672128613385</v>
      </c>
      <c r="S16" s="81">
        <v>14.996869129618034</v>
      </c>
      <c r="T16" s="81">
        <v>11.267175572519083</v>
      </c>
      <c r="U16" s="81"/>
      <c r="V16" s="81">
        <v>3.3002062628914306</v>
      </c>
      <c r="W16" s="81">
        <v>4.2231693142192945</v>
      </c>
      <c r="X16" s="81">
        <v>2.4345930232558142</v>
      </c>
      <c r="Y16" s="81"/>
      <c r="Z16" s="81">
        <v>0.9375</v>
      </c>
      <c r="AA16" s="81">
        <v>1.0928961748633881</v>
      </c>
      <c r="AB16" s="81">
        <v>0.79601990049751237</v>
      </c>
      <c r="AC16" s="121"/>
    </row>
    <row r="17" spans="1:29" x14ac:dyDescent="0.25">
      <c r="A17" s="26" t="s">
        <v>205</v>
      </c>
      <c r="B17" s="81">
        <v>8.7929170045958358</v>
      </c>
      <c r="C17" s="81">
        <v>9.8629765296431948</v>
      </c>
      <c r="D17" s="81">
        <v>7.730639730639731</v>
      </c>
      <c r="E17" s="81"/>
      <c r="F17" s="81">
        <v>10.977859778597786</v>
      </c>
      <c r="G17" s="81">
        <v>12.562814070351758</v>
      </c>
      <c r="H17" s="81">
        <v>9.4578313253012052</v>
      </c>
      <c r="I17" s="81"/>
      <c r="J17" s="81">
        <v>10.436363636363637</v>
      </c>
      <c r="K17" s="81">
        <v>10.812720848056538</v>
      </c>
      <c r="L17" s="81">
        <v>10.037453183520599</v>
      </c>
      <c r="M17" s="81"/>
      <c r="N17" s="81">
        <v>8.1451314328026658</v>
      </c>
      <c r="O17" s="81">
        <v>9.7938144329896915</v>
      </c>
      <c r="P17" s="81">
        <v>6.4780342516753535</v>
      </c>
      <c r="Q17" s="81"/>
      <c r="R17" s="81">
        <v>9.0878492090205327</v>
      </c>
      <c r="S17" s="81">
        <v>9.4005449591280659</v>
      </c>
      <c r="T17" s="81">
        <v>8.7824351297405201</v>
      </c>
      <c r="U17" s="81"/>
      <c r="V17" s="81">
        <v>5.8084772370486659</v>
      </c>
      <c r="W17" s="81">
        <v>7.1029529130087798</v>
      </c>
      <c r="X17" s="81">
        <v>4.5559845559845558</v>
      </c>
      <c r="Y17" s="81"/>
      <c r="Z17" s="81">
        <v>3.3101045296167246</v>
      </c>
      <c r="AA17" s="81">
        <v>4.9122807017543861</v>
      </c>
      <c r="AB17" s="81">
        <v>1.7301038062283738</v>
      </c>
      <c r="AC17" s="121"/>
    </row>
    <row r="18" spans="1:29" x14ac:dyDescent="0.25">
      <c r="A18" s="26" t="s">
        <v>206</v>
      </c>
      <c r="B18" s="81">
        <v>9.1304347826086953</v>
      </c>
      <c r="C18" s="81">
        <v>11.283091374893253</v>
      </c>
      <c r="D18" s="81">
        <v>7.0561612836864835</v>
      </c>
      <c r="E18" s="81"/>
      <c r="F18" s="81">
        <v>14.540931705110809</v>
      </c>
      <c r="G18" s="81">
        <v>17.346938775510203</v>
      </c>
      <c r="H18" s="81">
        <v>11.623616236162361</v>
      </c>
      <c r="I18" s="81"/>
      <c r="J18" s="81">
        <v>10.487605557068919</v>
      </c>
      <c r="K18" s="81">
        <v>11.946666666666667</v>
      </c>
      <c r="L18" s="81">
        <v>8.9643652561247222</v>
      </c>
      <c r="M18" s="81"/>
      <c r="N18" s="81">
        <v>6.7284688995215305</v>
      </c>
      <c r="O18" s="81">
        <v>8.4242424242424239</v>
      </c>
      <c r="P18" s="81">
        <v>5.0767414403778046</v>
      </c>
      <c r="Q18" s="81"/>
      <c r="R18" s="81">
        <v>10.393746381007528</v>
      </c>
      <c r="S18" s="81">
        <v>13.365155131264917</v>
      </c>
      <c r="T18" s="81">
        <v>7.5928008998875143</v>
      </c>
      <c r="U18" s="81"/>
      <c r="V18" s="81">
        <v>3.8894575230296824</v>
      </c>
      <c r="W18" s="81">
        <v>4.8600883652430049</v>
      </c>
      <c r="X18" s="81">
        <v>3.0514939605848697</v>
      </c>
      <c r="Y18" s="81"/>
      <c r="Z18" s="81">
        <v>1.3406940063091484</v>
      </c>
      <c r="AA18" s="81">
        <v>2.3423423423423424</v>
      </c>
      <c r="AB18" s="81">
        <v>0.56100981767180924</v>
      </c>
      <c r="AC18" s="121"/>
    </row>
    <row r="19" spans="1:29" x14ac:dyDescent="0.25">
      <c r="A19" s="26" t="s">
        <v>207</v>
      </c>
      <c r="B19" s="81">
        <v>11.852331606217618</v>
      </c>
      <c r="C19" s="81">
        <v>15.422885572139302</v>
      </c>
      <c r="D19" s="81">
        <v>8.446694084150586</v>
      </c>
      <c r="E19" s="81"/>
      <c r="F19" s="81">
        <v>15.735388567758509</v>
      </c>
      <c r="G19" s="81">
        <v>19.119496855345915</v>
      </c>
      <c r="H19" s="81">
        <v>12.204724409448819</v>
      </c>
      <c r="I19" s="81"/>
      <c r="J19" s="81">
        <v>16.136724960254373</v>
      </c>
      <c r="K19" s="81">
        <v>22.102009273570324</v>
      </c>
      <c r="L19" s="81">
        <v>9.8199672667757767</v>
      </c>
      <c r="M19" s="81"/>
      <c r="N19" s="81">
        <v>6.3829787234042552</v>
      </c>
      <c r="O19" s="81">
        <v>8.6876155268022188</v>
      </c>
      <c r="P19" s="81">
        <v>4.2589437819420786</v>
      </c>
      <c r="Q19" s="81"/>
      <c r="R19" s="81">
        <v>15.070921985815602</v>
      </c>
      <c r="S19" s="81">
        <v>19.53125</v>
      </c>
      <c r="T19" s="81">
        <v>11.363636363636363</v>
      </c>
      <c r="U19" s="81"/>
      <c r="V19" s="81">
        <v>4.7789725209080052</v>
      </c>
      <c r="W19" s="81">
        <v>5.6790123456790127</v>
      </c>
      <c r="X19" s="81">
        <v>3.9351851851851851</v>
      </c>
      <c r="Y19" s="81"/>
      <c r="Z19" s="81">
        <v>0.74626865671641784</v>
      </c>
      <c r="AA19" s="81" t="s">
        <v>191</v>
      </c>
      <c r="AB19" s="81">
        <v>1.3071895424836601</v>
      </c>
      <c r="AC19" s="121"/>
    </row>
    <row r="20" spans="1:29" x14ac:dyDescent="0.25">
      <c r="A20" s="108" t="s">
        <v>208</v>
      </c>
      <c r="B20" s="81">
        <v>14.910714285714285</v>
      </c>
      <c r="C20" s="81">
        <v>17.054751415984896</v>
      </c>
      <c r="D20" s="81">
        <v>12.821888412017168</v>
      </c>
      <c r="E20" s="81"/>
      <c r="F20" s="81">
        <v>21.099767150277629</v>
      </c>
      <c r="G20" s="81">
        <v>24.346629986244842</v>
      </c>
      <c r="H20" s="81">
        <v>17.570093457943926</v>
      </c>
      <c r="I20" s="81"/>
      <c r="J20" s="81">
        <v>13.419825663896209</v>
      </c>
      <c r="K20" s="81">
        <v>15.302491103202847</v>
      </c>
      <c r="L20" s="81">
        <v>11.439267886855241</v>
      </c>
      <c r="M20" s="81"/>
      <c r="N20" s="81">
        <v>11.494252873563218</v>
      </c>
      <c r="O20" s="81">
        <v>14.303904923599319</v>
      </c>
      <c r="P20" s="81">
        <v>8.7690407575133804</v>
      </c>
      <c r="Q20" s="81"/>
      <c r="R20" s="81">
        <v>21.34744947064485</v>
      </c>
      <c r="S20" s="81">
        <v>22.946175637393768</v>
      </c>
      <c r="T20" s="81">
        <v>19.897209985315712</v>
      </c>
      <c r="U20" s="81"/>
      <c r="V20" s="81">
        <v>6.3102119460500967</v>
      </c>
      <c r="W20" s="81">
        <v>6.4162754303599367</v>
      </c>
      <c r="X20" s="81">
        <v>6.2192393736017895</v>
      </c>
      <c r="Y20" s="81"/>
      <c r="Z20" s="81">
        <v>7.1942446043165464</v>
      </c>
      <c r="AA20" s="81">
        <v>8.662900188323917</v>
      </c>
      <c r="AB20" s="81">
        <v>5.8519793459552494</v>
      </c>
      <c r="AC20" s="121"/>
    </row>
    <row r="21" spans="1:29" x14ac:dyDescent="0.25">
      <c r="A21" s="26" t="s">
        <v>209</v>
      </c>
      <c r="B21" s="81">
        <v>11.21691639826355</v>
      </c>
      <c r="C21" s="81">
        <v>12.123793299261783</v>
      </c>
      <c r="D21" s="81">
        <v>10.334346504559271</v>
      </c>
      <c r="E21" s="81"/>
      <c r="F21" s="81">
        <v>12.108433734939759</v>
      </c>
      <c r="G21" s="81">
        <v>14.767441860465116</v>
      </c>
      <c r="H21" s="81">
        <v>9.25</v>
      </c>
      <c r="I21" s="81"/>
      <c r="J21" s="81">
        <v>13.102951763858892</v>
      </c>
      <c r="K21" s="81">
        <v>12.907801418439716</v>
      </c>
      <c r="L21" s="81">
        <v>13.304093567251464</v>
      </c>
      <c r="M21" s="81"/>
      <c r="N21" s="81">
        <v>4.9027237354085607</v>
      </c>
      <c r="O21" s="81">
        <v>4.225352112676056</v>
      </c>
      <c r="P21" s="81">
        <v>5.5727554179566559</v>
      </c>
      <c r="Q21" s="81"/>
      <c r="R21" s="81">
        <v>16.528925619834713</v>
      </c>
      <c r="S21" s="81">
        <v>18.338108882521489</v>
      </c>
      <c r="T21" s="81">
        <v>14.854111405835543</v>
      </c>
      <c r="U21" s="81"/>
      <c r="V21" s="81">
        <v>5.4759898904802018</v>
      </c>
      <c r="W21" s="81">
        <v>6.7272727272727275</v>
      </c>
      <c r="X21" s="81">
        <v>4.395604395604396</v>
      </c>
      <c r="Y21" s="81"/>
      <c r="Z21" s="81">
        <v>29.761904761904763</v>
      </c>
      <c r="AA21" s="81">
        <v>24.285714285714285</v>
      </c>
      <c r="AB21" s="81">
        <v>33.673469387755098</v>
      </c>
      <c r="AC21" s="121"/>
    </row>
    <row r="22" spans="1:29" x14ac:dyDescent="0.25">
      <c r="A22" s="26" t="s">
        <v>210</v>
      </c>
      <c r="B22" s="81">
        <v>8.2043931025759935</v>
      </c>
      <c r="C22" s="81">
        <v>9.4143873788905079</v>
      </c>
      <c r="D22" s="81">
        <v>7.0338420703384212</v>
      </c>
      <c r="E22" s="81"/>
      <c r="F22" s="81">
        <v>10.9375</v>
      </c>
      <c r="G22" s="81">
        <v>11.680911680911681</v>
      </c>
      <c r="H22" s="81">
        <v>10.157917200170722</v>
      </c>
      <c r="I22" s="81"/>
      <c r="J22" s="81">
        <v>10.00468603561387</v>
      </c>
      <c r="K22" s="81">
        <v>12.245862884160756</v>
      </c>
      <c r="L22" s="81">
        <v>7.8030654900139345</v>
      </c>
      <c r="M22" s="81"/>
      <c r="N22" s="81">
        <v>7.0623418449505415</v>
      </c>
      <c r="O22" s="81">
        <v>8.1708449396471678</v>
      </c>
      <c r="P22" s="81">
        <v>5.973552211582307</v>
      </c>
      <c r="Q22" s="81"/>
      <c r="R22" s="81">
        <v>8.9768976897689772</v>
      </c>
      <c r="S22" s="81">
        <v>10.672645739910314</v>
      </c>
      <c r="T22" s="81">
        <v>7.3434125269978408</v>
      </c>
      <c r="U22" s="81"/>
      <c r="V22" s="81">
        <v>6.3608418065736583</v>
      </c>
      <c r="W22" s="81">
        <v>6.5802592223330016</v>
      </c>
      <c r="X22" s="81">
        <v>6.1628430049482681</v>
      </c>
      <c r="Y22" s="81"/>
      <c r="Z22" s="81">
        <v>0.65359477124183007</v>
      </c>
      <c r="AA22" s="81">
        <v>0.85592011412268187</v>
      </c>
      <c r="AB22" s="81">
        <v>0.48250904704463204</v>
      </c>
      <c r="AC22" s="121"/>
    </row>
    <row r="23" spans="1:29" x14ac:dyDescent="0.25">
      <c r="A23" s="26" t="s">
        <v>211</v>
      </c>
      <c r="B23" s="81">
        <v>11.077894037535293</v>
      </c>
      <c r="C23" s="81">
        <v>13.122171945701359</v>
      </c>
      <c r="D23" s="81">
        <v>9.2121982210927573</v>
      </c>
      <c r="E23" s="81"/>
      <c r="F23" s="81">
        <v>19.879113498992613</v>
      </c>
      <c r="G23" s="81">
        <v>22.25201072386059</v>
      </c>
      <c r="H23" s="81">
        <v>17.496635262449526</v>
      </c>
      <c r="I23" s="81"/>
      <c r="J23" s="81">
        <v>11.398963730569948</v>
      </c>
      <c r="K23" s="81">
        <v>14.802065404475043</v>
      </c>
      <c r="L23" s="81">
        <v>7.9722703639514725</v>
      </c>
      <c r="M23" s="81"/>
      <c r="N23" s="81">
        <v>4.8932384341637016</v>
      </c>
      <c r="O23" s="81">
        <v>6.1946902654867255</v>
      </c>
      <c r="P23" s="81">
        <v>3.5778175313059033</v>
      </c>
      <c r="Q23" s="81"/>
      <c r="R23" s="81">
        <v>10.840108401084011</v>
      </c>
      <c r="S23" s="81">
        <v>12.195121951219512</v>
      </c>
      <c r="T23" s="81">
        <v>9.7560975609756095</v>
      </c>
      <c r="U23" s="81"/>
      <c r="V23" s="81">
        <v>5.6829511465603186</v>
      </c>
      <c r="W23" s="81">
        <v>5.8823529411764701</v>
      </c>
      <c r="X23" s="81">
        <v>5.5363321799307963</v>
      </c>
      <c r="Y23" s="81"/>
      <c r="Z23" s="81">
        <v>5</v>
      </c>
      <c r="AA23" s="81">
        <v>7.8125</v>
      </c>
      <c r="AB23" s="81">
        <v>2.6315789473684208</v>
      </c>
      <c r="AC23" s="120"/>
    </row>
    <row r="24" spans="1:29" x14ac:dyDescent="0.25">
      <c r="A24" s="26" t="s">
        <v>212</v>
      </c>
      <c r="B24" s="81">
        <v>10.271604938271604</v>
      </c>
      <c r="C24" s="81">
        <v>12.298803136607511</v>
      </c>
      <c r="D24" s="81">
        <v>8.4106838416366738</v>
      </c>
      <c r="E24" s="81"/>
      <c r="F24" s="81">
        <v>16.638865721434527</v>
      </c>
      <c r="G24" s="81">
        <v>18.234323432343231</v>
      </c>
      <c r="H24" s="81">
        <v>15.008431703204048</v>
      </c>
      <c r="I24" s="81"/>
      <c r="J24" s="81">
        <v>11.328976034858387</v>
      </c>
      <c r="K24" s="81">
        <v>13.463626492942455</v>
      </c>
      <c r="L24" s="81">
        <v>9.1803278688524586</v>
      </c>
      <c r="M24" s="81"/>
      <c r="N24" s="81">
        <v>8.5763293310463116</v>
      </c>
      <c r="O24" s="81">
        <v>10.685249709639953</v>
      </c>
      <c r="P24" s="81">
        <v>6.531531531531531</v>
      </c>
      <c r="Q24" s="81"/>
      <c r="R24" s="81">
        <v>8.4049665711556827</v>
      </c>
      <c r="S24" s="81">
        <v>10.2803738317757</v>
      </c>
      <c r="T24" s="81">
        <v>6.8081343943412902</v>
      </c>
      <c r="U24" s="81"/>
      <c r="V24" s="81">
        <v>4.7589229805886033</v>
      </c>
      <c r="W24" s="81">
        <v>5.8908045977011492</v>
      </c>
      <c r="X24" s="81">
        <v>3.8845726970033292</v>
      </c>
      <c r="Y24" s="81"/>
      <c r="Z24" s="81">
        <v>6.8736141906873618</v>
      </c>
      <c r="AA24" s="81">
        <v>9.8445595854922274</v>
      </c>
      <c r="AB24" s="81">
        <v>4.6511627906976747</v>
      </c>
      <c r="AC24" s="121"/>
    </row>
    <row r="25" spans="1:29" x14ac:dyDescent="0.25">
      <c r="A25" s="26" t="s">
        <v>213</v>
      </c>
      <c r="B25" s="81">
        <v>7.0204350692155568</v>
      </c>
      <c r="C25" s="81">
        <v>8.5743106926698047</v>
      </c>
      <c r="D25" s="81">
        <v>5.5268261150614091</v>
      </c>
      <c r="E25" s="81"/>
      <c r="F25" s="81">
        <v>10.37955073586367</v>
      </c>
      <c r="G25" s="81">
        <v>11.773472429210134</v>
      </c>
      <c r="H25" s="81">
        <v>8.870967741935484</v>
      </c>
      <c r="I25" s="81"/>
      <c r="J25" s="81">
        <v>8.123791102514506</v>
      </c>
      <c r="K25" s="81">
        <v>10.650887573964498</v>
      </c>
      <c r="L25" s="81">
        <v>5.6925996204933584</v>
      </c>
      <c r="M25" s="81"/>
      <c r="N25" s="81">
        <v>2.9233870967741935</v>
      </c>
      <c r="O25" s="81">
        <v>3.9138943248532287</v>
      </c>
      <c r="P25" s="81">
        <v>1.8711018711018712</v>
      </c>
      <c r="Q25" s="81"/>
      <c r="R25" s="81">
        <v>9.3133385951065506</v>
      </c>
      <c r="S25" s="81">
        <v>11.596638655462185</v>
      </c>
      <c r="T25" s="81">
        <v>7.291666666666667</v>
      </c>
      <c r="U25" s="81"/>
      <c r="V25" s="81">
        <v>4.056795131845842</v>
      </c>
      <c r="W25" s="81">
        <v>4.231625835189309</v>
      </c>
      <c r="X25" s="81">
        <v>3.9106145251396649</v>
      </c>
      <c r="Y25" s="81"/>
      <c r="Z25" s="81">
        <v>4.2168674698795181</v>
      </c>
      <c r="AA25" s="81">
        <v>5.809128630705394</v>
      </c>
      <c r="AB25" s="81">
        <v>2.7237354085603114</v>
      </c>
      <c r="AC25" s="121"/>
    </row>
    <row r="26" spans="1:29" x14ac:dyDescent="0.25">
      <c r="A26" s="26" t="s">
        <v>214</v>
      </c>
      <c r="B26" s="81">
        <v>7.8312550984733722</v>
      </c>
      <c r="C26" s="81">
        <v>10.057333970377448</v>
      </c>
      <c r="D26" s="81">
        <v>5.7110352673492608</v>
      </c>
      <c r="E26" s="81"/>
      <c r="F26" s="81">
        <v>9.7185342538502386</v>
      </c>
      <c r="G26" s="81">
        <v>11.615628299894404</v>
      </c>
      <c r="H26" s="81">
        <v>7.799145299145299</v>
      </c>
      <c r="I26" s="81"/>
      <c r="J26" s="81">
        <v>9.9399599733155437</v>
      </c>
      <c r="K26" s="81">
        <v>11.333333333333332</v>
      </c>
      <c r="L26" s="81">
        <v>8.544726301735647</v>
      </c>
      <c r="M26" s="81"/>
      <c r="N26" s="81">
        <v>5.0813008130081299</v>
      </c>
      <c r="O26" s="81">
        <v>5.935483870967742</v>
      </c>
      <c r="P26" s="81">
        <v>4.1369472182596292</v>
      </c>
      <c r="Q26" s="81"/>
      <c r="R26" s="81">
        <v>10.532544378698224</v>
      </c>
      <c r="S26" s="81">
        <v>15.513126491646778</v>
      </c>
      <c r="T26" s="81">
        <v>5.6338028169014089</v>
      </c>
      <c r="U26" s="81"/>
      <c r="V26" s="81">
        <v>4.647887323943662</v>
      </c>
      <c r="W26" s="81">
        <v>5.7947019867549665</v>
      </c>
      <c r="X26" s="81">
        <v>3.7990196078431371</v>
      </c>
      <c r="Y26" s="81"/>
      <c r="Z26" s="81">
        <v>3.4257748776508974</v>
      </c>
      <c r="AA26" s="81">
        <v>5.5147058823529411</v>
      </c>
      <c r="AB26" s="81">
        <v>1.7595307917888565</v>
      </c>
      <c r="AC26" s="121"/>
    </row>
    <row r="27" spans="1:29" x14ac:dyDescent="0.25">
      <c r="A27" s="26" t="s">
        <v>215</v>
      </c>
      <c r="B27" s="81">
        <v>14.816944604178648</v>
      </c>
      <c r="C27" s="81">
        <v>18.0859375</v>
      </c>
      <c r="D27" s="81">
        <v>11.667293940534437</v>
      </c>
      <c r="E27" s="81"/>
      <c r="F27" s="81">
        <v>21.285475792988315</v>
      </c>
      <c r="G27" s="81">
        <v>24.143835616438356</v>
      </c>
      <c r="H27" s="81">
        <v>18.566775244299674</v>
      </c>
      <c r="I27" s="81"/>
      <c r="J27" s="81">
        <v>17.011995637949838</v>
      </c>
      <c r="K27" s="81">
        <v>22.41014799154334</v>
      </c>
      <c r="L27" s="81">
        <v>11.261261261261261</v>
      </c>
      <c r="M27" s="81"/>
      <c r="N27" s="81">
        <v>11.243243243243244</v>
      </c>
      <c r="O27" s="81">
        <v>13.605442176870749</v>
      </c>
      <c r="P27" s="81">
        <v>9.0909090909090917</v>
      </c>
      <c r="Q27" s="81"/>
      <c r="R27" s="81">
        <v>18.921668362156662</v>
      </c>
      <c r="S27" s="81">
        <v>22.067594433399602</v>
      </c>
      <c r="T27" s="81">
        <v>15.625</v>
      </c>
      <c r="U27" s="81"/>
      <c r="V27" s="81">
        <v>7.3280721533258166</v>
      </c>
      <c r="W27" s="81">
        <v>9.6385542168674707</v>
      </c>
      <c r="X27" s="81">
        <v>5.2966101694915251</v>
      </c>
      <c r="Y27" s="81"/>
      <c r="Z27" s="81">
        <v>2.2801302931596092</v>
      </c>
      <c r="AA27" s="81">
        <v>3.4722222222222223</v>
      </c>
      <c r="AB27" s="81">
        <v>1.2269938650306749</v>
      </c>
      <c r="AC27" s="121"/>
    </row>
    <row r="28" spans="1:29" x14ac:dyDescent="0.25">
      <c r="A28" s="26" t="s">
        <v>216</v>
      </c>
      <c r="B28" s="81">
        <v>8.5719909457730541</v>
      </c>
      <c r="C28" s="81">
        <v>9.3171411507067496</v>
      </c>
      <c r="D28" s="81">
        <v>7.8435188789412216</v>
      </c>
      <c r="E28" s="81"/>
      <c r="F28" s="81">
        <v>9.6718480138169269</v>
      </c>
      <c r="G28" s="81">
        <v>11.317567567567567</v>
      </c>
      <c r="H28" s="81">
        <v>7.9505300353356887</v>
      </c>
      <c r="I28" s="81"/>
      <c r="J28" s="81">
        <v>9.5739084692267227</v>
      </c>
      <c r="K28" s="81">
        <v>10.283315844700944</v>
      </c>
      <c r="L28" s="81">
        <v>8.8607594936708853</v>
      </c>
      <c r="M28" s="81"/>
      <c r="N28" s="81">
        <v>5.0027487630566245</v>
      </c>
      <c r="O28" s="81">
        <v>6.033519553072626</v>
      </c>
      <c r="P28" s="81">
        <v>4.0043290043290041</v>
      </c>
      <c r="Q28" s="81"/>
      <c r="R28" s="81">
        <v>12.742775935575557</v>
      </c>
      <c r="S28" s="81">
        <v>13.60078277886497</v>
      </c>
      <c r="T28" s="81">
        <v>11.937557392102846</v>
      </c>
      <c r="U28" s="81"/>
      <c r="V28" s="81">
        <v>5.5417185554171855</v>
      </c>
      <c r="W28" s="81">
        <v>5.032258064516129</v>
      </c>
      <c r="X28" s="81">
        <v>6.0168471720818291</v>
      </c>
      <c r="Y28" s="81"/>
      <c r="Z28" s="81">
        <v>3.9215686274509802</v>
      </c>
      <c r="AA28" s="81">
        <v>2.0618556701030926</v>
      </c>
      <c r="AB28" s="81">
        <v>5.6074766355140184</v>
      </c>
      <c r="AC28" s="121"/>
    </row>
    <row r="29" spans="1:29" x14ac:dyDescent="0.25">
      <c r="A29" s="26" t="s">
        <v>217</v>
      </c>
      <c r="B29" s="81">
        <v>11.844938980617373</v>
      </c>
      <c r="C29" s="81">
        <v>13.80313560691773</v>
      </c>
      <c r="D29" s="81">
        <v>9.9370078740157481</v>
      </c>
      <c r="E29" s="81"/>
      <c r="F29" s="81">
        <v>12.366003062787136</v>
      </c>
      <c r="G29" s="81">
        <v>15.238817285822591</v>
      </c>
      <c r="H29" s="81">
        <v>9.435421500386699</v>
      </c>
      <c r="I29" s="81"/>
      <c r="J29" s="81">
        <v>13.656195462478186</v>
      </c>
      <c r="K29" s="81">
        <v>16.187345932621199</v>
      </c>
      <c r="L29" s="81">
        <v>10.790697674418604</v>
      </c>
      <c r="M29" s="81"/>
      <c r="N29" s="81">
        <v>9.173893199452305</v>
      </c>
      <c r="O29" s="81">
        <v>10.885608856088561</v>
      </c>
      <c r="P29" s="81">
        <v>7.4977416440831073</v>
      </c>
      <c r="Q29" s="81"/>
      <c r="R29" s="81">
        <v>16.840478949401312</v>
      </c>
      <c r="S29" s="81">
        <v>18.795180722891565</v>
      </c>
      <c r="T29" s="81">
        <v>15.029761904761903</v>
      </c>
      <c r="U29" s="81"/>
      <c r="V29" s="81">
        <v>9.0865842055185535</v>
      </c>
      <c r="W29" s="81">
        <v>9.3186372745490971</v>
      </c>
      <c r="X29" s="81">
        <v>8.8768115942028984</v>
      </c>
      <c r="Y29" s="81"/>
      <c r="Z29" s="81">
        <v>2.7962716378162451</v>
      </c>
      <c r="AA29" s="81">
        <v>3.3950617283950617</v>
      </c>
      <c r="AB29" s="81">
        <v>2.3419203747072603</v>
      </c>
      <c r="AC29" s="121"/>
    </row>
    <row r="30" spans="1:29" x14ac:dyDescent="0.25">
      <c r="A30" s="26" t="s">
        <v>218</v>
      </c>
      <c r="B30" s="81">
        <v>11.029298972235004</v>
      </c>
      <c r="C30" s="81">
        <v>11.733249449512426</v>
      </c>
      <c r="D30" s="81">
        <v>10.359281437125748</v>
      </c>
      <c r="E30" s="81"/>
      <c r="F30" s="81">
        <v>11.552612214863871</v>
      </c>
      <c r="G30" s="81">
        <v>12.038303693570452</v>
      </c>
      <c r="H30" s="81">
        <v>10.987261146496815</v>
      </c>
      <c r="I30" s="81"/>
      <c r="J30" s="81">
        <v>11.345646437994723</v>
      </c>
      <c r="K30" s="81">
        <v>12.087912087912088</v>
      </c>
      <c r="L30" s="81">
        <v>10.659898477157361</v>
      </c>
      <c r="M30" s="81"/>
      <c r="N30" s="81">
        <v>4.0613718411552346</v>
      </c>
      <c r="O30" s="81">
        <v>4.9632352941176467</v>
      </c>
      <c r="P30" s="81">
        <v>3.1914893617021276</v>
      </c>
      <c r="Q30" s="81"/>
      <c r="R30" s="81">
        <v>10.01589825119237</v>
      </c>
      <c r="S30" s="81">
        <v>11.853088480801336</v>
      </c>
      <c r="T30" s="81">
        <v>8.3459787556904406</v>
      </c>
      <c r="U30" s="81"/>
      <c r="V30" s="81">
        <v>20.056497175141246</v>
      </c>
      <c r="W30" s="81">
        <v>19.91701244813278</v>
      </c>
      <c r="X30" s="81">
        <v>20.172413793103448</v>
      </c>
      <c r="Y30" s="81"/>
      <c r="Z30" s="81">
        <v>8.235294117647058</v>
      </c>
      <c r="AA30" s="81">
        <v>9.025270758122744</v>
      </c>
      <c r="AB30" s="81">
        <v>7.5471698113207548</v>
      </c>
      <c r="AC30" s="121"/>
    </row>
    <row r="31" spans="1:29" x14ac:dyDescent="0.25">
      <c r="A31" s="26" t="s">
        <v>219</v>
      </c>
      <c r="B31" s="81">
        <v>14.73939048704073</v>
      </c>
      <c r="C31" s="81">
        <v>17.608069164265132</v>
      </c>
      <c r="D31" s="81">
        <v>11.936936936936938</v>
      </c>
      <c r="E31" s="81"/>
      <c r="F31" s="81">
        <v>12.604042806183116</v>
      </c>
      <c r="G31" s="81">
        <v>12.933025404157044</v>
      </c>
      <c r="H31" s="81">
        <v>12.254901960784313</v>
      </c>
      <c r="I31" s="81"/>
      <c r="J31" s="81">
        <v>16.729464958553127</v>
      </c>
      <c r="K31" s="81">
        <v>18.840579710144929</v>
      </c>
      <c r="L31" s="81">
        <v>14.442700156985872</v>
      </c>
      <c r="M31" s="81"/>
      <c r="N31" s="81">
        <v>12.541254125412541</v>
      </c>
      <c r="O31" s="81">
        <v>16.910569105691057</v>
      </c>
      <c r="P31" s="81">
        <v>8.0402010050251249</v>
      </c>
      <c r="Q31" s="81"/>
      <c r="R31" s="81">
        <v>22.173913043478262</v>
      </c>
      <c r="S31" s="81">
        <v>26.259541984732827</v>
      </c>
      <c r="T31" s="81">
        <v>18.482758620689655</v>
      </c>
      <c r="U31" s="81"/>
      <c r="V31" s="81">
        <v>11.130742049469964</v>
      </c>
      <c r="W31" s="81">
        <v>16.634799235181642</v>
      </c>
      <c r="X31" s="81">
        <v>6.403940886699508</v>
      </c>
      <c r="Y31" s="81"/>
      <c r="Z31" s="81">
        <v>5.8823529411764701</v>
      </c>
      <c r="AA31" s="81">
        <v>4.9586776859504136</v>
      </c>
      <c r="AB31" s="81">
        <v>6.5476190476190483</v>
      </c>
      <c r="AC31" s="121"/>
    </row>
    <row r="32" spans="1:29" x14ac:dyDescent="0.25">
      <c r="A32" s="26" t="s">
        <v>220</v>
      </c>
      <c r="B32" s="81">
        <v>9.9877200163733111</v>
      </c>
      <c r="C32" s="81">
        <v>9.8374679213002558</v>
      </c>
      <c r="D32" s="81">
        <v>10.125588697017267</v>
      </c>
      <c r="E32" s="81"/>
      <c r="F32" s="81">
        <v>6.5298507462686564</v>
      </c>
      <c r="G32" s="81">
        <v>7.2992700729926998</v>
      </c>
      <c r="H32" s="81">
        <v>5.7251908396946565</v>
      </c>
      <c r="I32" s="81"/>
      <c r="J32" s="81">
        <v>5.5851063829787231</v>
      </c>
      <c r="K32" s="81">
        <v>7.8651685393258424</v>
      </c>
      <c r="L32" s="81">
        <v>3.535353535353535</v>
      </c>
      <c r="M32" s="81"/>
      <c r="N32" s="81">
        <v>7.5324675324675319</v>
      </c>
      <c r="O32" s="81">
        <v>10.7981220657277</v>
      </c>
      <c r="P32" s="81">
        <v>3.4883720930232558</v>
      </c>
      <c r="Q32" s="81"/>
      <c r="R32" s="81">
        <v>22</v>
      </c>
      <c r="S32" s="81">
        <v>18.399999999999999</v>
      </c>
      <c r="T32" s="81">
        <v>25</v>
      </c>
      <c r="U32" s="81"/>
      <c r="V32" s="81">
        <v>6.5274151436031342</v>
      </c>
      <c r="W32" s="81">
        <v>5.0847457627118651</v>
      </c>
      <c r="X32" s="81">
        <v>7.7669902912621351</v>
      </c>
      <c r="Y32" s="81"/>
      <c r="Z32" s="81">
        <v>6.103286384976526</v>
      </c>
      <c r="AA32" s="81">
        <v>3.8961038961038961</v>
      </c>
      <c r="AB32" s="81">
        <v>7.3529411764705888</v>
      </c>
      <c r="AC32" s="121"/>
    </row>
    <row r="33" spans="1:29" x14ac:dyDescent="0.25">
      <c r="A33" s="26" t="s">
        <v>221</v>
      </c>
      <c r="B33" s="81">
        <v>8.8315962698848054</v>
      </c>
      <c r="C33" s="81">
        <v>10.231877532642955</v>
      </c>
      <c r="D33" s="81">
        <v>7.5005349882302594</v>
      </c>
      <c r="E33" s="81"/>
      <c r="F33" s="81">
        <v>8.4946481439307675</v>
      </c>
      <c r="G33" s="81">
        <v>9.5238095238095237</v>
      </c>
      <c r="H33" s="81">
        <v>7.4160447761194028</v>
      </c>
      <c r="I33" s="81"/>
      <c r="J33" s="81">
        <v>9.7394908229721722</v>
      </c>
      <c r="K33" s="81">
        <v>10.467179183914844</v>
      </c>
      <c r="L33" s="81">
        <v>9.010077059869591</v>
      </c>
      <c r="M33" s="81"/>
      <c r="N33" s="81">
        <v>10.219435736677115</v>
      </c>
      <c r="O33" s="81">
        <v>12.057178371659417</v>
      </c>
      <c r="P33" s="81">
        <v>8.3491461100569264</v>
      </c>
      <c r="Q33" s="81"/>
      <c r="R33" s="81">
        <v>9.4709149371528785</v>
      </c>
      <c r="S33" s="81">
        <v>11.510353227771011</v>
      </c>
      <c r="T33" s="81">
        <v>7.5885328836424959</v>
      </c>
      <c r="U33" s="81"/>
      <c r="V33" s="81">
        <v>8.2906857727737968</v>
      </c>
      <c r="W33" s="81">
        <v>9.6651445966514462</v>
      </c>
      <c r="X33" s="81">
        <v>7.1737786023500307</v>
      </c>
      <c r="Y33" s="81"/>
      <c r="Z33" s="81">
        <v>1.632208922742111</v>
      </c>
      <c r="AA33" s="81">
        <v>2.0997375328083989</v>
      </c>
      <c r="AB33" s="81">
        <v>1.3011152416356877</v>
      </c>
      <c r="AC33" s="121"/>
    </row>
    <row r="34" spans="1:29" x14ac:dyDescent="0.25">
      <c r="A34" s="26" t="s">
        <v>222</v>
      </c>
      <c r="B34" s="81">
        <v>12.603859555079067</v>
      </c>
      <c r="C34" s="81">
        <v>14.772572980312287</v>
      </c>
      <c r="D34" s="81">
        <v>10.49080566212462</v>
      </c>
      <c r="E34" s="81"/>
      <c r="F34" s="81">
        <v>17.186250999200638</v>
      </c>
      <c r="G34" s="81">
        <v>19.698544698544698</v>
      </c>
      <c r="H34" s="81">
        <v>14.543466375068343</v>
      </c>
      <c r="I34" s="81"/>
      <c r="J34" s="81">
        <v>15.868161739721373</v>
      </c>
      <c r="K34" s="81">
        <v>17.83050847457627</v>
      </c>
      <c r="L34" s="81">
        <v>13.896457765667575</v>
      </c>
      <c r="M34" s="81"/>
      <c r="N34" s="81">
        <v>9.1111937523242847</v>
      </c>
      <c r="O34" s="81">
        <v>11.808669656203289</v>
      </c>
      <c r="P34" s="81">
        <v>6.4396743153219829</v>
      </c>
      <c r="Q34" s="81"/>
      <c r="R34" s="81">
        <v>13.252094440213252</v>
      </c>
      <c r="S34" s="81">
        <v>14.861660079051383</v>
      </c>
      <c r="T34" s="81">
        <v>11.756061719324027</v>
      </c>
      <c r="U34" s="81"/>
      <c r="V34" s="81">
        <v>6.5761561306745859</v>
      </c>
      <c r="W34" s="81">
        <v>7.9234972677595632</v>
      </c>
      <c r="X34" s="81">
        <v>5.4011119936457508</v>
      </c>
      <c r="Y34" s="81"/>
      <c r="Z34" s="81">
        <v>3.7769784172661871</v>
      </c>
      <c r="AA34" s="81">
        <v>4.9056603773584913</v>
      </c>
      <c r="AB34" s="81">
        <v>2.7491408934707904</v>
      </c>
    </row>
    <row r="35" spans="1:29" ht="15.75" thickBot="1" x14ac:dyDescent="0.3">
      <c r="A35" s="27" t="s">
        <v>223</v>
      </c>
      <c r="B35" s="140">
        <v>8.0963532954165274</v>
      </c>
      <c r="C35" s="140">
        <v>9.3101138647019432</v>
      </c>
      <c r="D35" s="140">
        <v>6.8850267379679142</v>
      </c>
      <c r="E35" s="140"/>
      <c r="F35" s="140">
        <v>8.7136929460580905</v>
      </c>
      <c r="G35" s="140">
        <v>10.081743869209809</v>
      </c>
      <c r="H35" s="140">
        <v>7.3033707865168536</v>
      </c>
      <c r="I35" s="140"/>
      <c r="J35" s="140">
        <v>9.0647482014388494</v>
      </c>
      <c r="K35" s="140">
        <v>9.9431818181818183</v>
      </c>
      <c r="L35" s="140">
        <v>8.1632653061224492</v>
      </c>
      <c r="M35" s="140"/>
      <c r="N35" s="140">
        <v>7.4957410562180584</v>
      </c>
      <c r="O35" s="140">
        <v>8.5714285714285712</v>
      </c>
      <c r="P35" s="140">
        <v>6.5146579804560263</v>
      </c>
      <c r="Q35" s="140"/>
      <c r="R35" s="140">
        <v>12.24944320712695</v>
      </c>
      <c r="S35" s="140">
        <v>15.52511415525114</v>
      </c>
      <c r="T35" s="140">
        <v>9.1304347826086953</v>
      </c>
      <c r="U35" s="140"/>
      <c r="V35" s="140">
        <v>4.3701799485861184</v>
      </c>
      <c r="W35" s="140">
        <v>4.4334975369458132</v>
      </c>
      <c r="X35" s="140">
        <v>4.3010752688172049</v>
      </c>
      <c r="Y35" s="140"/>
      <c r="Z35" s="140" t="s">
        <v>191</v>
      </c>
      <c r="AA35" s="140" t="s">
        <v>191</v>
      </c>
      <c r="AB35" s="140" t="s">
        <v>191</v>
      </c>
      <c r="AC35" s="121"/>
    </row>
    <row r="36" spans="1:29" x14ac:dyDescent="0.25">
      <c r="A36" s="218" t="s">
        <v>122</v>
      </c>
      <c r="B36" s="218"/>
      <c r="C36" s="218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AC36" s="121"/>
    </row>
    <row r="37" spans="1:29" x14ac:dyDescent="0.25">
      <c r="AC37" s="121"/>
    </row>
    <row r="38" spans="1:29" x14ac:dyDescent="0.25">
      <c r="AC38" s="121"/>
    </row>
    <row r="39" spans="1:29" x14ac:dyDescent="0.25">
      <c r="AC39" s="121"/>
    </row>
    <row r="40" spans="1:29" x14ac:dyDescent="0.25">
      <c r="AC40" s="121"/>
    </row>
    <row r="41" spans="1:29" x14ac:dyDescent="0.25">
      <c r="AC41" s="120"/>
    </row>
    <row r="42" spans="1:29" x14ac:dyDescent="0.25">
      <c r="AC42" s="121"/>
    </row>
    <row r="43" spans="1:29" x14ac:dyDescent="0.25">
      <c r="AC43" s="121"/>
    </row>
    <row r="44" spans="1:29" x14ac:dyDescent="0.25">
      <c r="AC44" s="121"/>
    </row>
  </sheetData>
  <mergeCells count="14">
    <mergeCell ref="A1:AB1"/>
    <mergeCell ref="A2:AB2"/>
    <mergeCell ref="A3:AB3"/>
    <mergeCell ref="A4:AB4"/>
    <mergeCell ref="A5:AB5"/>
    <mergeCell ref="R6:T6"/>
    <mergeCell ref="V6:X6"/>
    <mergeCell ref="Z6:AB6"/>
    <mergeCell ref="A36:O36"/>
    <mergeCell ref="A6:A7"/>
    <mergeCell ref="B6:D6"/>
    <mergeCell ref="F6:H6"/>
    <mergeCell ref="J6:L6"/>
    <mergeCell ref="N6:P6"/>
  </mergeCells>
  <hyperlinks>
    <hyperlink ref="AC2" location="Contenido!A1" display="Contenido" xr:uid="{0000C7CC-3E8C-472B-9A8D-ED2510BD3C91}"/>
  </hyperlinks>
  <pageMargins left="0.7" right="0.7" top="0.75" bottom="0.75" header="0.3" footer="0.3"/>
  <pageSetup scale="6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A83AF-CC9A-4337-AE6A-D3C5F9340C0A}">
  <sheetPr>
    <tabColor rgb="FFF2DAB1"/>
    <pageSetUpPr fitToPage="1"/>
  </sheetPr>
  <dimension ref="A1:AC44"/>
  <sheetViews>
    <sheetView showGridLines="0" topLeftCell="C1" workbookViewId="0">
      <selection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28515625" customWidth="1"/>
    <col min="6" max="8" width="8.28515625" customWidth="1"/>
    <col min="9" max="9" width="1.28515625" customWidth="1"/>
    <col min="10" max="12" width="8.28515625" customWidth="1"/>
    <col min="13" max="13" width="1.5703125" customWidth="1"/>
    <col min="14" max="16" width="8.28515625" customWidth="1"/>
    <col min="17" max="17" width="1.42578125" customWidth="1"/>
    <col min="18" max="20" width="8.28515625" customWidth="1"/>
    <col min="21" max="21" width="1.5703125" customWidth="1"/>
    <col min="22" max="24" width="8.28515625" customWidth="1"/>
    <col min="25" max="25" width="1.5703125" customWidth="1"/>
    <col min="26" max="28" width="8.28515625" customWidth="1"/>
    <col min="29" max="29" width="14" style="119" customWidth="1"/>
  </cols>
  <sheetData>
    <row r="1" spans="1:29" x14ac:dyDescent="0.25">
      <c r="A1" s="223" t="s">
        <v>264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</row>
    <row r="2" spans="1:29" x14ac:dyDescent="0.25">
      <c r="A2" s="224" t="s">
        <v>250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114" t="s">
        <v>0</v>
      </c>
    </row>
    <row r="3" spans="1:29" x14ac:dyDescent="0.25">
      <c r="A3" s="223" t="s">
        <v>195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</row>
    <row r="4" spans="1:29" x14ac:dyDescent="0.25">
      <c r="A4" s="224" t="s">
        <v>235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</row>
    <row r="5" spans="1:29" x14ac:dyDescent="0.25">
      <c r="A5" s="224" t="s">
        <v>182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</row>
    <row r="6" spans="1:29" x14ac:dyDescent="0.25">
      <c r="A6" s="228" t="s">
        <v>196</v>
      </c>
      <c r="B6" s="226" t="s">
        <v>130</v>
      </c>
      <c r="C6" s="226"/>
      <c r="D6" s="226"/>
      <c r="E6" s="82"/>
      <c r="F6" s="226" t="s">
        <v>158</v>
      </c>
      <c r="G6" s="226"/>
      <c r="H6" s="226"/>
      <c r="I6" s="82"/>
      <c r="J6" s="226" t="s">
        <v>159</v>
      </c>
      <c r="K6" s="226"/>
      <c r="L6" s="226"/>
      <c r="M6" s="82"/>
      <c r="N6" s="226" t="s">
        <v>160</v>
      </c>
      <c r="O6" s="226"/>
      <c r="P6" s="226"/>
      <c r="Q6" s="82"/>
      <c r="R6" s="226" t="s">
        <v>162</v>
      </c>
      <c r="S6" s="226"/>
      <c r="T6" s="226"/>
      <c r="U6" s="82"/>
      <c r="V6" s="226" t="s">
        <v>163</v>
      </c>
      <c r="W6" s="226"/>
      <c r="X6" s="226"/>
      <c r="Y6" s="82"/>
      <c r="Z6" s="226" t="s">
        <v>164</v>
      </c>
      <c r="AA6" s="226"/>
      <c r="AB6" s="226"/>
    </row>
    <row r="7" spans="1:29" x14ac:dyDescent="0.25">
      <c r="A7" s="228"/>
      <c r="B7" s="83" t="s">
        <v>130</v>
      </c>
      <c r="C7" s="83" t="s">
        <v>184</v>
      </c>
      <c r="D7" s="83" t="s">
        <v>185</v>
      </c>
      <c r="E7" s="82"/>
      <c r="F7" s="83" t="s">
        <v>130</v>
      </c>
      <c r="G7" s="83" t="s">
        <v>184</v>
      </c>
      <c r="H7" s="83" t="s">
        <v>185</v>
      </c>
      <c r="I7" s="82"/>
      <c r="J7" s="83" t="s">
        <v>130</v>
      </c>
      <c r="K7" s="83" t="s">
        <v>184</v>
      </c>
      <c r="L7" s="83" t="s">
        <v>185</v>
      </c>
      <c r="M7" s="82"/>
      <c r="N7" s="83" t="s">
        <v>130</v>
      </c>
      <c r="O7" s="83" t="s">
        <v>184</v>
      </c>
      <c r="P7" s="83" t="s">
        <v>185</v>
      </c>
      <c r="Q7" s="82"/>
      <c r="R7" s="83" t="s">
        <v>130</v>
      </c>
      <c r="S7" s="83" t="s">
        <v>184</v>
      </c>
      <c r="T7" s="83" t="s">
        <v>185</v>
      </c>
      <c r="U7" s="82"/>
      <c r="V7" s="83" t="s">
        <v>130</v>
      </c>
      <c r="W7" s="83" t="s">
        <v>184</v>
      </c>
      <c r="X7" s="83" t="s">
        <v>185</v>
      </c>
      <c r="Y7" s="82"/>
      <c r="Z7" s="83" t="s">
        <v>130</v>
      </c>
      <c r="AA7" s="83" t="s">
        <v>184</v>
      </c>
      <c r="AB7" s="83" t="s">
        <v>185</v>
      </c>
      <c r="AC7" s="120"/>
    </row>
    <row r="8" spans="1:29" s="2" customFormat="1" x14ac:dyDescent="0.25">
      <c r="A8" s="25" t="s">
        <v>130</v>
      </c>
      <c r="B8" s="78">
        <f>SUM(B9:B32)</f>
        <v>28587</v>
      </c>
      <c r="C8" s="78">
        <f t="shared" ref="C8:AB8" si="0">SUM(C9:C32)</f>
        <v>14706</v>
      </c>
      <c r="D8" s="78">
        <f t="shared" si="0"/>
        <v>13881</v>
      </c>
      <c r="E8" s="78"/>
      <c r="F8" s="78">
        <f t="shared" si="0"/>
        <v>6535</v>
      </c>
      <c r="G8" s="78">
        <f t="shared" si="0"/>
        <v>3390</v>
      </c>
      <c r="H8" s="78">
        <f t="shared" si="0"/>
        <v>3145</v>
      </c>
      <c r="I8" s="78"/>
      <c r="J8" s="78">
        <f t="shared" si="0"/>
        <v>6070</v>
      </c>
      <c r="K8" s="78">
        <f t="shared" si="0"/>
        <v>3103</v>
      </c>
      <c r="L8" s="78">
        <f t="shared" si="0"/>
        <v>2967</v>
      </c>
      <c r="M8" s="78"/>
      <c r="N8" s="78">
        <f t="shared" si="0"/>
        <v>6105</v>
      </c>
      <c r="O8" s="78">
        <f t="shared" si="0"/>
        <v>3174</v>
      </c>
      <c r="P8" s="78">
        <f t="shared" si="0"/>
        <v>2931</v>
      </c>
      <c r="Q8" s="78"/>
      <c r="R8" s="78">
        <f t="shared" si="0"/>
        <v>5131</v>
      </c>
      <c r="S8" s="78">
        <f t="shared" si="0"/>
        <v>2649</v>
      </c>
      <c r="T8" s="78">
        <f t="shared" si="0"/>
        <v>2482</v>
      </c>
      <c r="U8" s="78"/>
      <c r="V8" s="78">
        <f t="shared" si="0"/>
        <v>4532</v>
      </c>
      <c r="W8" s="78">
        <f t="shared" si="0"/>
        <v>2273</v>
      </c>
      <c r="X8" s="78">
        <f t="shared" si="0"/>
        <v>2259</v>
      </c>
      <c r="Y8" s="78"/>
      <c r="Z8" s="78">
        <f t="shared" si="0"/>
        <v>214</v>
      </c>
      <c r="AA8" s="78">
        <f t="shared" si="0"/>
        <v>117</v>
      </c>
      <c r="AB8" s="78">
        <f t="shared" si="0"/>
        <v>97</v>
      </c>
      <c r="AC8" s="119"/>
    </row>
    <row r="9" spans="1:29" x14ac:dyDescent="0.25">
      <c r="A9" s="26" t="s">
        <v>197</v>
      </c>
      <c r="B9" s="79">
        <f t="shared" ref="B9:D10" si="1">+F9+J9+N9+R9+V9</f>
        <v>3744</v>
      </c>
      <c r="C9" s="79">
        <f t="shared" si="1"/>
        <v>2056</v>
      </c>
      <c r="D9" s="79">
        <f t="shared" si="1"/>
        <v>1688</v>
      </c>
      <c r="E9" s="79"/>
      <c r="F9" s="79">
        <v>869</v>
      </c>
      <c r="G9" s="79">
        <v>466</v>
      </c>
      <c r="H9" s="79">
        <v>403</v>
      </c>
      <c r="I9" s="79"/>
      <c r="J9" s="79">
        <v>804</v>
      </c>
      <c r="K9" s="79">
        <v>446</v>
      </c>
      <c r="L9" s="79">
        <v>358</v>
      </c>
      <c r="M9" s="79"/>
      <c r="N9" s="79">
        <v>790</v>
      </c>
      <c r="O9" s="79">
        <v>456</v>
      </c>
      <c r="P9" s="79">
        <v>334</v>
      </c>
      <c r="Q9" s="79"/>
      <c r="R9" s="79">
        <v>715</v>
      </c>
      <c r="S9" s="79">
        <v>392</v>
      </c>
      <c r="T9" s="79">
        <v>323</v>
      </c>
      <c r="U9" s="79"/>
      <c r="V9" s="79">
        <v>566</v>
      </c>
      <c r="W9" s="79">
        <v>296</v>
      </c>
      <c r="X9" s="79">
        <v>270</v>
      </c>
      <c r="Y9" s="79"/>
      <c r="Z9" s="79" t="s">
        <v>191</v>
      </c>
      <c r="AA9" s="79" t="s">
        <v>191</v>
      </c>
      <c r="AB9" s="79" t="s">
        <v>191</v>
      </c>
      <c r="AC9" s="120"/>
    </row>
    <row r="10" spans="1:29" x14ac:dyDescent="0.25">
      <c r="A10" s="26" t="s">
        <v>198</v>
      </c>
      <c r="B10" s="79">
        <f t="shared" si="1"/>
        <v>5318</v>
      </c>
      <c r="C10" s="79">
        <f t="shared" si="1"/>
        <v>2729</v>
      </c>
      <c r="D10" s="79">
        <f t="shared" si="1"/>
        <v>2589</v>
      </c>
      <c r="E10" s="79"/>
      <c r="F10" s="79">
        <v>1179</v>
      </c>
      <c r="G10" s="79">
        <v>620</v>
      </c>
      <c r="H10" s="79">
        <v>559</v>
      </c>
      <c r="I10" s="79"/>
      <c r="J10" s="79">
        <v>1083</v>
      </c>
      <c r="K10" s="79">
        <v>541</v>
      </c>
      <c r="L10" s="79">
        <v>542</v>
      </c>
      <c r="M10" s="79"/>
      <c r="N10" s="79">
        <v>1166</v>
      </c>
      <c r="O10" s="79">
        <v>599</v>
      </c>
      <c r="P10" s="79">
        <v>567</v>
      </c>
      <c r="Q10" s="79"/>
      <c r="R10" s="79">
        <v>977</v>
      </c>
      <c r="S10" s="79">
        <v>503</v>
      </c>
      <c r="T10" s="79">
        <v>474</v>
      </c>
      <c r="U10" s="79"/>
      <c r="V10" s="79">
        <v>913</v>
      </c>
      <c r="W10" s="79">
        <v>466</v>
      </c>
      <c r="X10" s="79">
        <v>447</v>
      </c>
      <c r="Y10" s="79"/>
      <c r="Z10" s="79" t="s">
        <v>191</v>
      </c>
      <c r="AA10" s="79" t="s">
        <v>191</v>
      </c>
      <c r="AB10" s="79" t="s">
        <v>191</v>
      </c>
    </row>
    <row r="11" spans="1:29" x14ac:dyDescent="0.25">
      <c r="A11" s="26" t="s">
        <v>199</v>
      </c>
      <c r="B11" s="79">
        <f t="shared" ref="B11:B24" si="2">+F11+J11+N11+R11+V11+Z11</f>
        <v>3851</v>
      </c>
      <c r="C11" s="79">
        <f t="shared" ref="C11:D24" si="3">+G11+K11+O11+S11+W11+AA11</f>
        <v>1938</v>
      </c>
      <c r="D11" s="79">
        <f t="shared" si="3"/>
        <v>1913</v>
      </c>
      <c r="E11" s="79"/>
      <c r="F11" s="79">
        <v>844</v>
      </c>
      <c r="G11" s="79">
        <v>424</v>
      </c>
      <c r="H11" s="79">
        <v>420</v>
      </c>
      <c r="I11" s="79"/>
      <c r="J11" s="79">
        <v>851</v>
      </c>
      <c r="K11" s="79">
        <v>403</v>
      </c>
      <c r="L11" s="79">
        <v>448</v>
      </c>
      <c r="M11" s="79"/>
      <c r="N11" s="79">
        <v>817</v>
      </c>
      <c r="O11" s="79">
        <v>414</v>
      </c>
      <c r="P11" s="79">
        <v>403</v>
      </c>
      <c r="Q11" s="79"/>
      <c r="R11" s="79">
        <v>694</v>
      </c>
      <c r="S11" s="79">
        <v>379</v>
      </c>
      <c r="T11" s="79">
        <v>315</v>
      </c>
      <c r="U11" s="79"/>
      <c r="V11" s="79">
        <v>600</v>
      </c>
      <c r="W11" s="79">
        <v>300</v>
      </c>
      <c r="X11" s="79">
        <v>300</v>
      </c>
      <c r="Y11" s="79"/>
      <c r="Z11" s="79">
        <v>45</v>
      </c>
      <c r="AA11" s="79">
        <v>18</v>
      </c>
      <c r="AB11" s="79">
        <v>27</v>
      </c>
    </row>
    <row r="12" spans="1:29" x14ac:dyDescent="0.25">
      <c r="A12" s="26" t="s">
        <v>200</v>
      </c>
      <c r="B12" s="79">
        <f t="shared" ref="B12:D16" si="4">+F12+J12+N12+R12+V12</f>
        <v>555</v>
      </c>
      <c r="C12" s="79">
        <f t="shared" si="4"/>
        <v>279</v>
      </c>
      <c r="D12" s="79">
        <f t="shared" si="4"/>
        <v>276</v>
      </c>
      <c r="E12" s="79"/>
      <c r="F12" s="79">
        <v>146</v>
      </c>
      <c r="G12" s="79">
        <v>68</v>
      </c>
      <c r="H12" s="79">
        <v>78</v>
      </c>
      <c r="I12" s="79"/>
      <c r="J12" s="79">
        <v>131</v>
      </c>
      <c r="K12" s="79">
        <v>64</v>
      </c>
      <c r="L12" s="79">
        <v>67</v>
      </c>
      <c r="M12" s="79"/>
      <c r="N12" s="79">
        <v>109</v>
      </c>
      <c r="O12" s="79">
        <v>59</v>
      </c>
      <c r="P12" s="79">
        <v>50</v>
      </c>
      <c r="Q12" s="79"/>
      <c r="R12" s="79">
        <v>89</v>
      </c>
      <c r="S12" s="79">
        <v>52</v>
      </c>
      <c r="T12" s="79">
        <v>37</v>
      </c>
      <c r="U12" s="79"/>
      <c r="V12" s="79">
        <v>80</v>
      </c>
      <c r="W12" s="79">
        <v>36</v>
      </c>
      <c r="X12" s="79">
        <v>44</v>
      </c>
      <c r="Y12" s="79"/>
      <c r="Z12" s="79" t="s">
        <v>191</v>
      </c>
      <c r="AA12" s="79" t="s">
        <v>191</v>
      </c>
      <c r="AB12" s="79" t="s">
        <v>191</v>
      </c>
    </row>
    <row r="13" spans="1:29" x14ac:dyDescent="0.25">
      <c r="A13" s="26" t="s">
        <v>201</v>
      </c>
      <c r="B13" s="79">
        <f t="shared" si="4"/>
        <v>215</v>
      </c>
      <c r="C13" s="79">
        <f t="shared" si="4"/>
        <v>105</v>
      </c>
      <c r="D13" s="79">
        <f t="shared" si="4"/>
        <v>110</v>
      </c>
      <c r="E13" s="79"/>
      <c r="F13" s="79">
        <v>45</v>
      </c>
      <c r="G13" s="79">
        <v>25</v>
      </c>
      <c r="H13" s="79">
        <v>20</v>
      </c>
      <c r="I13" s="79"/>
      <c r="J13" s="79">
        <v>40</v>
      </c>
      <c r="K13" s="79">
        <v>16</v>
      </c>
      <c r="L13" s="79">
        <v>24</v>
      </c>
      <c r="M13" s="79"/>
      <c r="N13" s="79">
        <v>46</v>
      </c>
      <c r="O13" s="79">
        <v>26</v>
      </c>
      <c r="P13" s="79">
        <v>20</v>
      </c>
      <c r="Q13" s="79"/>
      <c r="R13" s="79">
        <v>41</v>
      </c>
      <c r="S13" s="79">
        <v>17</v>
      </c>
      <c r="T13" s="79">
        <v>24</v>
      </c>
      <c r="U13" s="79"/>
      <c r="V13" s="79">
        <v>43</v>
      </c>
      <c r="W13" s="79">
        <v>21</v>
      </c>
      <c r="X13" s="79">
        <v>22</v>
      </c>
      <c r="Y13" s="79"/>
      <c r="Z13" s="79" t="s">
        <v>191</v>
      </c>
      <c r="AA13" s="79" t="s">
        <v>191</v>
      </c>
      <c r="AB13" s="79" t="s">
        <v>191</v>
      </c>
      <c r="AC13" s="121"/>
    </row>
    <row r="14" spans="1:29" x14ac:dyDescent="0.25">
      <c r="A14" s="26" t="s">
        <v>202</v>
      </c>
      <c r="B14" s="79">
        <f t="shared" si="4"/>
        <v>233</v>
      </c>
      <c r="C14" s="79">
        <f t="shared" si="4"/>
        <v>120</v>
      </c>
      <c r="D14" s="79">
        <f t="shared" si="4"/>
        <v>113</v>
      </c>
      <c r="E14" s="79"/>
      <c r="F14" s="79">
        <v>56</v>
      </c>
      <c r="G14" s="79">
        <v>34</v>
      </c>
      <c r="H14" s="79">
        <v>22</v>
      </c>
      <c r="I14" s="79"/>
      <c r="J14" s="79">
        <v>40</v>
      </c>
      <c r="K14" s="79">
        <v>16</v>
      </c>
      <c r="L14" s="79">
        <v>24</v>
      </c>
      <c r="M14" s="79"/>
      <c r="N14" s="79">
        <v>51</v>
      </c>
      <c r="O14" s="79">
        <v>21</v>
      </c>
      <c r="P14" s="79">
        <v>30</v>
      </c>
      <c r="Q14" s="79"/>
      <c r="R14" s="79">
        <v>39</v>
      </c>
      <c r="S14" s="79">
        <v>22</v>
      </c>
      <c r="T14" s="79">
        <v>17</v>
      </c>
      <c r="U14" s="79"/>
      <c r="V14" s="79">
        <v>47</v>
      </c>
      <c r="W14" s="79">
        <v>27</v>
      </c>
      <c r="X14" s="79">
        <v>20</v>
      </c>
      <c r="Y14" s="79"/>
      <c r="Z14" s="79" t="s">
        <v>191</v>
      </c>
      <c r="AA14" s="79" t="s">
        <v>191</v>
      </c>
      <c r="AB14" s="79" t="s">
        <v>191</v>
      </c>
      <c r="AC14" s="120"/>
    </row>
    <row r="15" spans="1:29" x14ac:dyDescent="0.25">
      <c r="A15" s="26" t="s">
        <v>204</v>
      </c>
      <c r="B15" s="79">
        <f t="shared" si="4"/>
        <v>3120</v>
      </c>
      <c r="C15" s="79">
        <f t="shared" si="4"/>
        <v>1588</v>
      </c>
      <c r="D15" s="79">
        <f t="shared" si="4"/>
        <v>1532</v>
      </c>
      <c r="E15" s="79"/>
      <c r="F15" s="79">
        <v>693</v>
      </c>
      <c r="G15" s="79">
        <v>364</v>
      </c>
      <c r="H15" s="79">
        <v>329</v>
      </c>
      <c r="I15" s="79"/>
      <c r="J15" s="79">
        <v>664</v>
      </c>
      <c r="K15" s="79">
        <v>353</v>
      </c>
      <c r="L15" s="79">
        <v>311</v>
      </c>
      <c r="M15" s="79"/>
      <c r="N15" s="79">
        <v>668</v>
      </c>
      <c r="O15" s="79">
        <v>338</v>
      </c>
      <c r="P15" s="79">
        <v>330</v>
      </c>
      <c r="Q15" s="79"/>
      <c r="R15" s="79">
        <v>582</v>
      </c>
      <c r="S15" s="79">
        <v>278</v>
      </c>
      <c r="T15" s="79">
        <v>304</v>
      </c>
      <c r="U15" s="79"/>
      <c r="V15" s="79">
        <v>513</v>
      </c>
      <c r="W15" s="79">
        <v>255</v>
      </c>
      <c r="X15" s="79">
        <v>258</v>
      </c>
      <c r="Y15" s="79"/>
      <c r="Z15" s="79" t="s">
        <v>191</v>
      </c>
      <c r="AA15" s="79" t="s">
        <v>191</v>
      </c>
      <c r="AB15" s="79" t="s">
        <v>191</v>
      </c>
      <c r="AC15" s="121"/>
    </row>
    <row r="16" spans="1:29" x14ac:dyDescent="0.25">
      <c r="A16" s="26" t="s">
        <v>205</v>
      </c>
      <c r="B16" s="79">
        <f t="shared" si="4"/>
        <v>479</v>
      </c>
      <c r="C16" s="79">
        <f t="shared" si="4"/>
        <v>248</v>
      </c>
      <c r="D16" s="79">
        <f t="shared" si="4"/>
        <v>231</v>
      </c>
      <c r="E16" s="79"/>
      <c r="F16" s="79">
        <v>119</v>
      </c>
      <c r="G16" s="79">
        <v>61</v>
      </c>
      <c r="H16" s="79">
        <v>58</v>
      </c>
      <c r="I16" s="79"/>
      <c r="J16" s="79">
        <v>107</v>
      </c>
      <c r="K16" s="79">
        <v>49</v>
      </c>
      <c r="L16" s="79">
        <v>58</v>
      </c>
      <c r="M16" s="79"/>
      <c r="N16" s="79">
        <v>99</v>
      </c>
      <c r="O16" s="79">
        <v>53</v>
      </c>
      <c r="P16" s="79">
        <v>46</v>
      </c>
      <c r="Q16" s="79"/>
      <c r="R16" s="79">
        <v>82</v>
      </c>
      <c r="S16" s="79">
        <v>45</v>
      </c>
      <c r="T16" s="79">
        <v>37</v>
      </c>
      <c r="U16" s="79"/>
      <c r="V16" s="79">
        <v>72</v>
      </c>
      <c r="W16" s="79">
        <v>40</v>
      </c>
      <c r="X16" s="79">
        <v>32</v>
      </c>
      <c r="Y16" s="79"/>
      <c r="Z16" s="79" t="s">
        <v>191</v>
      </c>
      <c r="AA16" s="79" t="s">
        <v>191</v>
      </c>
      <c r="AB16" s="79" t="s">
        <v>191</v>
      </c>
      <c r="AC16" s="121"/>
    </row>
    <row r="17" spans="1:29" x14ac:dyDescent="0.25">
      <c r="A17" s="26" t="s">
        <v>206</v>
      </c>
      <c r="B17" s="79">
        <f t="shared" si="2"/>
        <v>853</v>
      </c>
      <c r="C17" s="79">
        <f t="shared" si="3"/>
        <v>446</v>
      </c>
      <c r="D17" s="79">
        <f t="shared" si="3"/>
        <v>407</v>
      </c>
      <c r="E17" s="79"/>
      <c r="F17" s="79">
        <v>201</v>
      </c>
      <c r="G17" s="79">
        <v>100</v>
      </c>
      <c r="H17" s="79">
        <v>101</v>
      </c>
      <c r="I17" s="79"/>
      <c r="J17" s="79">
        <v>182</v>
      </c>
      <c r="K17" s="79">
        <v>102</v>
      </c>
      <c r="L17" s="79">
        <v>80</v>
      </c>
      <c r="M17" s="79"/>
      <c r="N17" s="79">
        <v>176</v>
      </c>
      <c r="O17" s="79">
        <v>97</v>
      </c>
      <c r="P17" s="79">
        <v>79</v>
      </c>
      <c r="Q17" s="79"/>
      <c r="R17" s="79">
        <v>130</v>
      </c>
      <c r="S17" s="79">
        <v>68</v>
      </c>
      <c r="T17" s="79">
        <v>62</v>
      </c>
      <c r="U17" s="79"/>
      <c r="V17" s="79">
        <v>114</v>
      </c>
      <c r="W17" s="79">
        <v>51</v>
      </c>
      <c r="X17" s="79">
        <v>63</v>
      </c>
      <c r="Y17" s="79"/>
      <c r="Z17" s="79">
        <v>50</v>
      </c>
      <c r="AA17" s="79">
        <v>28</v>
      </c>
      <c r="AB17" s="79">
        <v>22</v>
      </c>
      <c r="AC17" s="121"/>
    </row>
    <row r="18" spans="1:29" x14ac:dyDescent="0.25">
      <c r="A18" s="108" t="s">
        <v>208</v>
      </c>
      <c r="B18" s="79">
        <f t="shared" ref="B18:D19" si="5">+F18+J18+N18+R18+V18</f>
        <v>1416</v>
      </c>
      <c r="C18" s="79">
        <f t="shared" si="5"/>
        <v>750</v>
      </c>
      <c r="D18" s="79">
        <f t="shared" si="5"/>
        <v>666</v>
      </c>
      <c r="E18" s="79"/>
      <c r="F18" s="79">
        <v>320</v>
      </c>
      <c r="G18" s="79">
        <v>170</v>
      </c>
      <c r="H18" s="79">
        <v>150</v>
      </c>
      <c r="I18" s="79"/>
      <c r="J18" s="79">
        <v>330</v>
      </c>
      <c r="K18" s="79">
        <v>164</v>
      </c>
      <c r="L18" s="79">
        <v>166</v>
      </c>
      <c r="M18" s="79"/>
      <c r="N18" s="79">
        <v>307</v>
      </c>
      <c r="O18" s="79">
        <v>182</v>
      </c>
      <c r="P18" s="79">
        <v>125</v>
      </c>
      <c r="Q18" s="79"/>
      <c r="R18" s="79">
        <v>225</v>
      </c>
      <c r="S18" s="79">
        <v>114</v>
      </c>
      <c r="T18" s="79">
        <v>111</v>
      </c>
      <c r="U18" s="79"/>
      <c r="V18" s="79">
        <v>234</v>
      </c>
      <c r="W18" s="79">
        <v>120</v>
      </c>
      <c r="X18" s="79">
        <v>114</v>
      </c>
      <c r="Y18" s="79"/>
      <c r="Z18" s="79" t="s">
        <v>191</v>
      </c>
      <c r="AA18" s="79" t="s">
        <v>191</v>
      </c>
      <c r="AB18" s="79" t="s">
        <v>191</v>
      </c>
      <c r="AC18" s="121"/>
    </row>
    <row r="19" spans="1:29" x14ac:dyDescent="0.25">
      <c r="A19" s="26" t="s">
        <v>209</v>
      </c>
      <c r="B19" s="79">
        <f t="shared" si="5"/>
        <v>224</v>
      </c>
      <c r="C19" s="79">
        <f t="shared" si="5"/>
        <v>110</v>
      </c>
      <c r="D19" s="79">
        <f t="shared" si="5"/>
        <v>114</v>
      </c>
      <c r="E19" s="79"/>
      <c r="F19" s="79">
        <v>45</v>
      </c>
      <c r="G19" s="79">
        <v>24</v>
      </c>
      <c r="H19" s="79">
        <v>21</v>
      </c>
      <c r="I19" s="79"/>
      <c r="J19" s="79">
        <v>44</v>
      </c>
      <c r="K19" s="79">
        <v>23</v>
      </c>
      <c r="L19" s="79">
        <v>21</v>
      </c>
      <c r="M19" s="79"/>
      <c r="N19" s="79">
        <v>51</v>
      </c>
      <c r="O19" s="79">
        <v>22</v>
      </c>
      <c r="P19" s="79">
        <v>29</v>
      </c>
      <c r="Q19" s="79"/>
      <c r="R19" s="79">
        <v>50</v>
      </c>
      <c r="S19" s="79">
        <v>27</v>
      </c>
      <c r="T19" s="79">
        <v>23</v>
      </c>
      <c r="U19" s="79"/>
      <c r="V19" s="79">
        <v>34</v>
      </c>
      <c r="W19" s="79">
        <v>14</v>
      </c>
      <c r="X19" s="79">
        <v>20</v>
      </c>
      <c r="Y19" s="79"/>
      <c r="Z19" s="79" t="s">
        <v>191</v>
      </c>
      <c r="AA19" s="79" t="s">
        <v>191</v>
      </c>
      <c r="AB19" s="79" t="s">
        <v>191</v>
      </c>
      <c r="AC19" s="121"/>
    </row>
    <row r="20" spans="1:29" x14ac:dyDescent="0.25">
      <c r="A20" s="26" t="s">
        <v>210</v>
      </c>
      <c r="B20" s="79">
        <f t="shared" si="2"/>
        <v>3772</v>
      </c>
      <c r="C20" s="79">
        <f t="shared" si="3"/>
        <v>1947</v>
      </c>
      <c r="D20" s="79">
        <f t="shared" si="3"/>
        <v>1825</v>
      </c>
      <c r="E20" s="79"/>
      <c r="F20" s="79">
        <v>853</v>
      </c>
      <c r="G20" s="79">
        <v>446</v>
      </c>
      <c r="H20" s="79">
        <v>407</v>
      </c>
      <c r="I20" s="79"/>
      <c r="J20" s="79">
        <v>797</v>
      </c>
      <c r="K20" s="79">
        <v>428</v>
      </c>
      <c r="L20" s="79">
        <v>369</v>
      </c>
      <c r="M20" s="79"/>
      <c r="N20" s="79">
        <v>816</v>
      </c>
      <c r="O20" s="79">
        <v>404</v>
      </c>
      <c r="P20" s="79">
        <v>412</v>
      </c>
      <c r="Q20" s="79"/>
      <c r="R20" s="79">
        <v>653</v>
      </c>
      <c r="S20" s="79">
        <v>345</v>
      </c>
      <c r="T20" s="79">
        <v>308</v>
      </c>
      <c r="U20" s="79"/>
      <c r="V20" s="79">
        <v>556</v>
      </c>
      <c r="W20" s="79">
        <v>263</v>
      </c>
      <c r="X20" s="79">
        <v>293</v>
      </c>
      <c r="Y20" s="79"/>
      <c r="Z20" s="79">
        <v>97</v>
      </c>
      <c r="AA20" s="79">
        <v>61</v>
      </c>
      <c r="AB20" s="79">
        <v>36</v>
      </c>
      <c r="AC20" s="121"/>
    </row>
    <row r="21" spans="1:29" x14ac:dyDescent="0.25">
      <c r="A21" s="26" t="s">
        <v>211</v>
      </c>
      <c r="B21" s="79">
        <f t="shared" ref="B21:D23" si="6">+F21+J21+N21+R21+V21</f>
        <v>65</v>
      </c>
      <c r="C21" s="79">
        <f t="shared" si="6"/>
        <v>34</v>
      </c>
      <c r="D21" s="79">
        <f t="shared" si="6"/>
        <v>31</v>
      </c>
      <c r="E21" s="79"/>
      <c r="F21" s="79">
        <v>24</v>
      </c>
      <c r="G21" s="79">
        <v>11</v>
      </c>
      <c r="H21" s="79">
        <v>13</v>
      </c>
      <c r="I21" s="79"/>
      <c r="J21" s="79">
        <v>13</v>
      </c>
      <c r="K21" s="79">
        <v>10</v>
      </c>
      <c r="L21" s="79">
        <v>3</v>
      </c>
      <c r="M21" s="79"/>
      <c r="N21" s="79">
        <v>13</v>
      </c>
      <c r="O21" s="79">
        <v>4</v>
      </c>
      <c r="P21" s="79">
        <v>9</v>
      </c>
      <c r="Q21" s="79"/>
      <c r="R21" s="79">
        <v>8</v>
      </c>
      <c r="S21" s="79">
        <v>5</v>
      </c>
      <c r="T21" s="79">
        <v>3</v>
      </c>
      <c r="U21" s="79"/>
      <c r="V21" s="79">
        <v>7</v>
      </c>
      <c r="W21" s="79">
        <v>4</v>
      </c>
      <c r="X21" s="79">
        <v>3</v>
      </c>
      <c r="Y21" s="79"/>
      <c r="Z21" s="79" t="s">
        <v>191</v>
      </c>
      <c r="AA21" s="79" t="s">
        <v>191</v>
      </c>
      <c r="AB21" s="79" t="s">
        <v>191</v>
      </c>
      <c r="AC21" s="121"/>
    </row>
    <row r="22" spans="1:29" x14ac:dyDescent="0.25">
      <c r="A22" s="26" t="s">
        <v>212</v>
      </c>
      <c r="B22" s="79">
        <f t="shared" si="6"/>
        <v>677</v>
      </c>
      <c r="C22" s="79">
        <f t="shared" si="6"/>
        <v>342</v>
      </c>
      <c r="D22" s="79">
        <f t="shared" si="6"/>
        <v>335</v>
      </c>
      <c r="E22" s="79"/>
      <c r="F22" s="79">
        <v>162</v>
      </c>
      <c r="G22" s="79">
        <v>89</v>
      </c>
      <c r="H22" s="79">
        <v>73</v>
      </c>
      <c r="I22" s="79"/>
      <c r="J22" s="79">
        <v>130</v>
      </c>
      <c r="K22" s="79">
        <v>62</v>
      </c>
      <c r="L22" s="79">
        <v>68</v>
      </c>
      <c r="M22" s="79"/>
      <c r="N22" s="79">
        <v>143</v>
      </c>
      <c r="O22" s="79">
        <v>68</v>
      </c>
      <c r="P22" s="79">
        <v>75</v>
      </c>
      <c r="Q22" s="79"/>
      <c r="R22" s="79">
        <v>129</v>
      </c>
      <c r="S22" s="79">
        <v>65</v>
      </c>
      <c r="T22" s="79">
        <v>64</v>
      </c>
      <c r="U22" s="79"/>
      <c r="V22" s="79">
        <v>113</v>
      </c>
      <c r="W22" s="79">
        <v>58</v>
      </c>
      <c r="X22" s="79">
        <v>55</v>
      </c>
      <c r="Y22" s="79"/>
      <c r="Z22" s="79" t="s">
        <v>191</v>
      </c>
      <c r="AA22" s="79" t="s">
        <v>191</v>
      </c>
      <c r="AB22" s="79" t="s">
        <v>191</v>
      </c>
      <c r="AC22" s="121"/>
    </row>
    <row r="23" spans="1:29" x14ac:dyDescent="0.25">
      <c r="A23" s="26" t="s">
        <v>213</v>
      </c>
      <c r="B23" s="79">
        <f t="shared" si="6"/>
        <v>243</v>
      </c>
      <c r="C23" s="79">
        <f t="shared" si="6"/>
        <v>113</v>
      </c>
      <c r="D23" s="79">
        <f t="shared" si="6"/>
        <v>130</v>
      </c>
      <c r="E23" s="79"/>
      <c r="F23" s="79">
        <v>59</v>
      </c>
      <c r="G23" s="79">
        <v>36</v>
      </c>
      <c r="H23" s="79">
        <v>23</v>
      </c>
      <c r="I23" s="79"/>
      <c r="J23" s="79">
        <v>63</v>
      </c>
      <c r="K23" s="79">
        <v>30</v>
      </c>
      <c r="L23" s="79">
        <v>33</v>
      </c>
      <c r="M23" s="79"/>
      <c r="N23" s="79">
        <v>50</v>
      </c>
      <c r="O23" s="79">
        <v>26</v>
      </c>
      <c r="P23" s="79">
        <v>24</v>
      </c>
      <c r="Q23" s="79"/>
      <c r="R23" s="79">
        <v>49</v>
      </c>
      <c r="S23" s="79">
        <v>14</v>
      </c>
      <c r="T23" s="79">
        <v>35</v>
      </c>
      <c r="U23" s="79"/>
      <c r="V23" s="79">
        <v>22</v>
      </c>
      <c r="W23" s="79">
        <v>7</v>
      </c>
      <c r="X23" s="79">
        <v>15</v>
      </c>
      <c r="Y23" s="79"/>
      <c r="Z23" s="79" t="s">
        <v>191</v>
      </c>
      <c r="AA23" s="79" t="s">
        <v>191</v>
      </c>
      <c r="AB23" s="79" t="s">
        <v>191</v>
      </c>
      <c r="AC23" s="120"/>
    </row>
    <row r="24" spans="1:29" x14ac:dyDescent="0.25">
      <c r="A24" s="26" t="s">
        <v>214</v>
      </c>
      <c r="B24" s="79">
        <f t="shared" si="2"/>
        <v>1102</v>
      </c>
      <c r="C24" s="79">
        <f t="shared" si="3"/>
        <v>558</v>
      </c>
      <c r="D24" s="79">
        <f t="shared" si="3"/>
        <v>544</v>
      </c>
      <c r="E24" s="79"/>
      <c r="F24" s="79">
        <v>290</v>
      </c>
      <c r="G24" s="79">
        <v>147</v>
      </c>
      <c r="H24" s="79">
        <v>143</v>
      </c>
      <c r="I24" s="79"/>
      <c r="J24" s="79">
        <v>215</v>
      </c>
      <c r="K24" s="79">
        <v>109</v>
      </c>
      <c r="L24" s="79">
        <v>106</v>
      </c>
      <c r="M24" s="79"/>
      <c r="N24" s="79">
        <v>226</v>
      </c>
      <c r="O24" s="79">
        <v>130</v>
      </c>
      <c r="P24" s="79">
        <v>96</v>
      </c>
      <c r="Q24" s="79"/>
      <c r="R24" s="79">
        <v>191</v>
      </c>
      <c r="S24" s="79">
        <v>94</v>
      </c>
      <c r="T24" s="79">
        <v>97</v>
      </c>
      <c r="U24" s="79"/>
      <c r="V24" s="79">
        <v>158</v>
      </c>
      <c r="W24" s="79">
        <v>68</v>
      </c>
      <c r="X24" s="79">
        <v>90</v>
      </c>
      <c r="Y24" s="79"/>
      <c r="Z24" s="79">
        <v>22</v>
      </c>
      <c r="AA24" s="79">
        <v>10</v>
      </c>
      <c r="AB24" s="79">
        <v>12</v>
      </c>
      <c r="AC24" s="121"/>
    </row>
    <row r="25" spans="1:29" x14ac:dyDescent="0.25">
      <c r="A25" s="26" t="s">
        <v>215</v>
      </c>
      <c r="B25" s="79">
        <f t="shared" ref="B25:D32" si="7">+F25+J25+N25+R25+V25</f>
        <v>172</v>
      </c>
      <c r="C25" s="79">
        <f t="shared" si="7"/>
        <v>94</v>
      </c>
      <c r="D25" s="79">
        <f t="shared" si="7"/>
        <v>78</v>
      </c>
      <c r="E25" s="79"/>
      <c r="F25" s="79">
        <v>45</v>
      </c>
      <c r="G25" s="79">
        <v>22</v>
      </c>
      <c r="H25" s="79">
        <v>23</v>
      </c>
      <c r="I25" s="79"/>
      <c r="J25" s="79">
        <v>39</v>
      </c>
      <c r="K25" s="79">
        <v>20</v>
      </c>
      <c r="L25" s="79">
        <v>19</v>
      </c>
      <c r="M25" s="79"/>
      <c r="N25" s="79">
        <v>34</v>
      </c>
      <c r="O25" s="79">
        <v>21</v>
      </c>
      <c r="P25" s="79">
        <v>13</v>
      </c>
      <c r="Q25" s="79"/>
      <c r="R25" s="79">
        <v>26</v>
      </c>
      <c r="S25" s="79">
        <v>15</v>
      </c>
      <c r="T25" s="79">
        <v>11</v>
      </c>
      <c r="U25" s="79"/>
      <c r="V25" s="79">
        <v>28</v>
      </c>
      <c r="W25" s="79">
        <v>16</v>
      </c>
      <c r="X25" s="79">
        <v>12</v>
      </c>
      <c r="Y25" s="79"/>
      <c r="Z25" s="79" t="s">
        <v>191</v>
      </c>
      <c r="AA25" s="79" t="s">
        <v>191</v>
      </c>
      <c r="AB25" s="79" t="s">
        <v>191</v>
      </c>
      <c r="AC25" s="121"/>
    </row>
    <row r="26" spans="1:29" x14ac:dyDescent="0.25">
      <c r="A26" s="26" t="s">
        <v>216</v>
      </c>
      <c r="B26" s="79">
        <f t="shared" si="7"/>
        <v>648</v>
      </c>
      <c r="C26" s="79">
        <f t="shared" si="7"/>
        <v>317</v>
      </c>
      <c r="D26" s="79">
        <f t="shared" si="7"/>
        <v>331</v>
      </c>
      <c r="E26" s="79"/>
      <c r="F26" s="79">
        <v>146</v>
      </c>
      <c r="G26" s="79">
        <v>72</v>
      </c>
      <c r="H26" s="79">
        <v>74</v>
      </c>
      <c r="I26" s="79"/>
      <c r="J26" s="79">
        <v>130</v>
      </c>
      <c r="K26" s="79">
        <v>70</v>
      </c>
      <c r="L26" s="79">
        <v>60</v>
      </c>
      <c r="M26" s="79"/>
      <c r="N26" s="79">
        <v>138</v>
      </c>
      <c r="O26" s="79">
        <v>54</v>
      </c>
      <c r="P26" s="79">
        <v>84</v>
      </c>
      <c r="Q26" s="79"/>
      <c r="R26" s="79">
        <v>116</v>
      </c>
      <c r="S26" s="79">
        <v>55</v>
      </c>
      <c r="T26" s="79">
        <v>61</v>
      </c>
      <c r="U26" s="79"/>
      <c r="V26" s="79">
        <v>118</v>
      </c>
      <c r="W26" s="79">
        <v>66</v>
      </c>
      <c r="X26" s="79">
        <v>52</v>
      </c>
      <c r="Y26" s="79"/>
      <c r="Z26" s="79" t="s">
        <v>191</v>
      </c>
      <c r="AA26" s="79" t="s">
        <v>191</v>
      </c>
      <c r="AB26" s="79" t="s">
        <v>191</v>
      </c>
      <c r="AC26" s="121"/>
    </row>
    <row r="27" spans="1:29" x14ac:dyDescent="0.25">
      <c r="A27" s="26" t="s">
        <v>217</v>
      </c>
      <c r="B27" s="79">
        <f t="shared" si="7"/>
        <v>224</v>
      </c>
      <c r="C27" s="79">
        <f t="shared" si="7"/>
        <v>108</v>
      </c>
      <c r="D27" s="79">
        <f t="shared" si="7"/>
        <v>116</v>
      </c>
      <c r="E27" s="79"/>
      <c r="F27" s="79">
        <v>62</v>
      </c>
      <c r="G27" s="79">
        <v>25</v>
      </c>
      <c r="H27" s="79">
        <v>37</v>
      </c>
      <c r="I27" s="79"/>
      <c r="J27" s="79">
        <v>48</v>
      </c>
      <c r="K27" s="79">
        <v>23</v>
      </c>
      <c r="L27" s="79">
        <v>25</v>
      </c>
      <c r="M27" s="79"/>
      <c r="N27" s="79">
        <v>52</v>
      </c>
      <c r="O27" s="79">
        <v>25</v>
      </c>
      <c r="P27" s="79">
        <v>27</v>
      </c>
      <c r="Q27" s="79"/>
      <c r="R27" s="79">
        <v>27</v>
      </c>
      <c r="S27" s="79">
        <v>14</v>
      </c>
      <c r="T27" s="79">
        <v>13</v>
      </c>
      <c r="U27" s="79"/>
      <c r="V27" s="79">
        <v>35</v>
      </c>
      <c r="W27" s="79">
        <v>21</v>
      </c>
      <c r="X27" s="79">
        <v>14</v>
      </c>
      <c r="Y27" s="79"/>
      <c r="Z27" s="79" t="s">
        <v>191</v>
      </c>
      <c r="AA27" s="79" t="s">
        <v>191</v>
      </c>
      <c r="AB27" s="79" t="s">
        <v>191</v>
      </c>
      <c r="AC27" s="121"/>
    </row>
    <row r="28" spans="1:29" x14ac:dyDescent="0.25">
      <c r="A28" s="26" t="s">
        <v>218</v>
      </c>
      <c r="B28" s="79">
        <f t="shared" si="7"/>
        <v>316</v>
      </c>
      <c r="C28" s="79">
        <f t="shared" si="7"/>
        <v>147</v>
      </c>
      <c r="D28" s="79">
        <f t="shared" si="7"/>
        <v>169</v>
      </c>
      <c r="E28" s="79"/>
      <c r="F28" s="79">
        <v>79</v>
      </c>
      <c r="G28" s="79">
        <v>36</v>
      </c>
      <c r="H28" s="79">
        <v>43</v>
      </c>
      <c r="I28" s="79"/>
      <c r="J28" s="79">
        <v>70</v>
      </c>
      <c r="K28" s="79">
        <v>32</v>
      </c>
      <c r="L28" s="79">
        <v>38</v>
      </c>
      <c r="M28" s="79"/>
      <c r="N28" s="79">
        <v>53</v>
      </c>
      <c r="O28" s="79">
        <v>25</v>
      </c>
      <c r="P28" s="79">
        <v>28</v>
      </c>
      <c r="Q28" s="79"/>
      <c r="R28" s="79">
        <v>48</v>
      </c>
      <c r="S28" s="79">
        <v>18</v>
      </c>
      <c r="T28" s="79">
        <v>30</v>
      </c>
      <c r="U28" s="79"/>
      <c r="V28" s="79">
        <v>66</v>
      </c>
      <c r="W28" s="79">
        <v>36</v>
      </c>
      <c r="X28" s="79">
        <v>30</v>
      </c>
      <c r="Y28" s="79"/>
      <c r="Z28" s="79" t="s">
        <v>191</v>
      </c>
      <c r="AA28" s="79" t="s">
        <v>191</v>
      </c>
      <c r="AB28" s="79" t="s">
        <v>191</v>
      </c>
      <c r="AC28" s="121"/>
    </row>
    <row r="29" spans="1:29" x14ac:dyDescent="0.25">
      <c r="A29" s="26" t="s">
        <v>219</v>
      </c>
      <c r="B29" s="79">
        <f t="shared" si="7"/>
        <v>99</v>
      </c>
      <c r="C29" s="79">
        <f t="shared" si="7"/>
        <v>44</v>
      </c>
      <c r="D29" s="79">
        <f t="shared" si="7"/>
        <v>55</v>
      </c>
      <c r="E29" s="79"/>
      <c r="F29" s="79">
        <v>20</v>
      </c>
      <c r="G29" s="79">
        <v>10</v>
      </c>
      <c r="H29" s="79">
        <v>10</v>
      </c>
      <c r="I29" s="79"/>
      <c r="J29" s="79">
        <v>24</v>
      </c>
      <c r="K29" s="79">
        <v>10</v>
      </c>
      <c r="L29" s="79">
        <v>14</v>
      </c>
      <c r="M29" s="79"/>
      <c r="N29" s="79">
        <v>26</v>
      </c>
      <c r="O29" s="79">
        <v>11</v>
      </c>
      <c r="P29" s="79">
        <v>15</v>
      </c>
      <c r="Q29" s="79"/>
      <c r="R29" s="79">
        <v>16</v>
      </c>
      <c r="S29" s="79">
        <v>7</v>
      </c>
      <c r="T29" s="79">
        <v>9</v>
      </c>
      <c r="U29" s="79"/>
      <c r="V29" s="79">
        <v>13</v>
      </c>
      <c r="W29" s="79">
        <v>6</v>
      </c>
      <c r="X29" s="79">
        <v>7</v>
      </c>
      <c r="Y29" s="79"/>
      <c r="Z29" s="79" t="s">
        <v>191</v>
      </c>
      <c r="AA29" s="79" t="s">
        <v>191</v>
      </c>
      <c r="AB29" s="79" t="s">
        <v>191</v>
      </c>
      <c r="AC29" s="121"/>
    </row>
    <row r="30" spans="1:29" x14ac:dyDescent="0.25">
      <c r="A30" s="26" t="s">
        <v>220</v>
      </c>
      <c r="B30" s="79">
        <f t="shared" si="7"/>
        <v>126</v>
      </c>
      <c r="C30" s="79">
        <f t="shared" si="7"/>
        <v>66</v>
      </c>
      <c r="D30" s="79">
        <f t="shared" si="7"/>
        <v>60</v>
      </c>
      <c r="E30" s="79"/>
      <c r="F30" s="79">
        <v>38</v>
      </c>
      <c r="G30" s="79">
        <v>19</v>
      </c>
      <c r="H30" s="79">
        <v>19</v>
      </c>
      <c r="I30" s="79"/>
      <c r="J30" s="79">
        <v>31</v>
      </c>
      <c r="K30" s="79">
        <v>16</v>
      </c>
      <c r="L30" s="79">
        <v>15</v>
      </c>
      <c r="M30" s="79"/>
      <c r="N30" s="79">
        <v>28</v>
      </c>
      <c r="O30" s="79">
        <v>13</v>
      </c>
      <c r="P30" s="79">
        <v>15</v>
      </c>
      <c r="Q30" s="79"/>
      <c r="R30" s="79">
        <v>23</v>
      </c>
      <c r="S30" s="79">
        <v>13</v>
      </c>
      <c r="T30" s="79">
        <v>10</v>
      </c>
      <c r="U30" s="79"/>
      <c r="V30" s="79">
        <v>6</v>
      </c>
      <c r="W30" s="79">
        <v>5</v>
      </c>
      <c r="X30" s="79">
        <v>1</v>
      </c>
      <c r="Y30" s="79"/>
      <c r="Z30" s="79" t="s">
        <v>191</v>
      </c>
      <c r="AA30" s="79" t="s">
        <v>191</v>
      </c>
      <c r="AB30" s="79" t="s">
        <v>191</v>
      </c>
      <c r="AC30" s="121"/>
    </row>
    <row r="31" spans="1:29" x14ac:dyDescent="0.25">
      <c r="A31" s="26" t="s">
        <v>221</v>
      </c>
      <c r="B31" s="79">
        <f t="shared" si="7"/>
        <v>558</v>
      </c>
      <c r="C31" s="79">
        <f t="shared" si="7"/>
        <v>292</v>
      </c>
      <c r="D31" s="79">
        <f t="shared" si="7"/>
        <v>266</v>
      </c>
      <c r="E31" s="79"/>
      <c r="F31" s="79">
        <v>128</v>
      </c>
      <c r="G31" s="79">
        <v>69</v>
      </c>
      <c r="H31" s="79">
        <v>59</v>
      </c>
      <c r="I31" s="79"/>
      <c r="J31" s="79">
        <v>113</v>
      </c>
      <c r="K31" s="79">
        <v>58</v>
      </c>
      <c r="L31" s="79">
        <v>55</v>
      </c>
      <c r="M31" s="79"/>
      <c r="N31" s="79">
        <v>116</v>
      </c>
      <c r="O31" s="79">
        <v>59</v>
      </c>
      <c r="P31" s="79">
        <v>57</v>
      </c>
      <c r="Q31" s="79"/>
      <c r="R31" s="79">
        <v>106</v>
      </c>
      <c r="S31" s="79">
        <v>55</v>
      </c>
      <c r="T31" s="79">
        <v>51</v>
      </c>
      <c r="U31" s="79"/>
      <c r="V31" s="79">
        <v>95</v>
      </c>
      <c r="W31" s="79">
        <v>51</v>
      </c>
      <c r="X31" s="79">
        <v>44</v>
      </c>
      <c r="Y31" s="79"/>
      <c r="Z31" s="79" t="s">
        <v>191</v>
      </c>
      <c r="AA31" s="79" t="s">
        <v>191</v>
      </c>
      <c r="AB31" s="79" t="s">
        <v>191</v>
      </c>
      <c r="AC31" s="121"/>
    </row>
    <row r="32" spans="1:29" ht="15.75" thickBot="1" x14ac:dyDescent="0.3">
      <c r="A32" s="27" t="s">
        <v>222</v>
      </c>
      <c r="B32" s="141">
        <f t="shared" si="7"/>
        <v>577</v>
      </c>
      <c r="C32" s="141">
        <f t="shared" si="7"/>
        <v>275</v>
      </c>
      <c r="D32" s="141">
        <f t="shared" si="7"/>
        <v>302</v>
      </c>
      <c r="E32" s="141"/>
      <c r="F32" s="141">
        <v>112</v>
      </c>
      <c r="G32" s="141">
        <v>52</v>
      </c>
      <c r="H32" s="141">
        <v>60</v>
      </c>
      <c r="I32" s="141"/>
      <c r="J32" s="141">
        <v>121</v>
      </c>
      <c r="K32" s="141">
        <v>58</v>
      </c>
      <c r="L32" s="141">
        <v>63</v>
      </c>
      <c r="M32" s="141"/>
      <c r="N32" s="141">
        <v>130</v>
      </c>
      <c r="O32" s="141">
        <v>67</v>
      </c>
      <c r="P32" s="141">
        <v>63</v>
      </c>
      <c r="Q32" s="141"/>
      <c r="R32" s="141">
        <v>115</v>
      </c>
      <c r="S32" s="141">
        <v>52</v>
      </c>
      <c r="T32" s="141">
        <v>63</v>
      </c>
      <c r="U32" s="141"/>
      <c r="V32" s="141">
        <v>99</v>
      </c>
      <c r="W32" s="141">
        <v>46</v>
      </c>
      <c r="X32" s="141">
        <v>53</v>
      </c>
      <c r="Y32" s="141"/>
      <c r="Z32" s="141" t="s">
        <v>191</v>
      </c>
      <c r="AA32" s="141" t="s">
        <v>191</v>
      </c>
      <c r="AB32" s="141" t="s">
        <v>191</v>
      </c>
      <c r="AC32" s="121"/>
    </row>
    <row r="33" spans="1:29" x14ac:dyDescent="0.25">
      <c r="A33" s="218" t="s">
        <v>122</v>
      </c>
      <c r="B33" s="218"/>
      <c r="C33" s="218"/>
      <c r="D33" s="218"/>
      <c r="E33" s="218"/>
      <c r="F33" s="218"/>
      <c r="G33" s="218"/>
      <c r="H33" s="218"/>
      <c r="I33" s="218"/>
      <c r="J33" s="218"/>
      <c r="K33" s="218"/>
      <c r="L33" s="218"/>
      <c r="M33" s="218"/>
      <c r="N33" s="218"/>
      <c r="O33" s="218"/>
      <c r="AC33" s="121"/>
    </row>
    <row r="35" spans="1:29" x14ac:dyDescent="0.25">
      <c r="AC35" s="121"/>
    </row>
    <row r="36" spans="1:29" x14ac:dyDescent="0.25">
      <c r="AC36" s="121"/>
    </row>
    <row r="37" spans="1:29" x14ac:dyDescent="0.25">
      <c r="AC37" s="121"/>
    </row>
    <row r="38" spans="1:29" x14ac:dyDescent="0.25">
      <c r="AC38" s="121"/>
    </row>
    <row r="39" spans="1:29" x14ac:dyDescent="0.25">
      <c r="AC39" s="121"/>
    </row>
    <row r="40" spans="1:29" x14ac:dyDescent="0.25">
      <c r="AC40" s="121"/>
    </row>
    <row r="41" spans="1:29" x14ac:dyDescent="0.25">
      <c r="AC41" s="120"/>
    </row>
    <row r="42" spans="1:29" x14ac:dyDescent="0.25">
      <c r="AC42" s="121"/>
    </row>
    <row r="43" spans="1:29" x14ac:dyDescent="0.25">
      <c r="AC43" s="121"/>
    </row>
    <row r="44" spans="1:29" x14ac:dyDescent="0.25">
      <c r="AC44" s="121"/>
    </row>
  </sheetData>
  <mergeCells count="14">
    <mergeCell ref="R6:T6"/>
    <mergeCell ref="V6:X6"/>
    <mergeCell ref="Z6:AB6"/>
    <mergeCell ref="A33:O33"/>
    <mergeCell ref="A6:A7"/>
    <mergeCell ref="B6:D6"/>
    <mergeCell ref="F6:H6"/>
    <mergeCell ref="J6:L6"/>
    <mergeCell ref="N6:P6"/>
    <mergeCell ref="A5:AB5"/>
    <mergeCell ref="A1:AB1"/>
    <mergeCell ref="A2:AB2"/>
    <mergeCell ref="A3:AB3"/>
    <mergeCell ref="A4:AB4"/>
  </mergeCells>
  <hyperlinks>
    <hyperlink ref="AC2" location="Contenido!A1" display="Contenido" xr:uid="{09A1C797-DB90-45AA-BB17-704123B4319F}"/>
  </hyperlinks>
  <pageMargins left="0.7" right="0.7" top="0.75" bottom="0.75" header="0.3" footer="0.3"/>
  <pageSetup scale="60" orientation="landscape" r:id="rId1"/>
  <ignoredErrors>
    <ignoredError sqref="B24:D24 B20:D20 B17:D17 B11:D11" formula="1"/>
  </ignoredError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E38B6-4756-4688-8756-2A0AE5767B09}">
  <sheetPr>
    <tabColor rgb="FFF2DAB1"/>
    <pageSetUpPr fitToPage="1"/>
  </sheetPr>
  <dimension ref="A1:AC44"/>
  <sheetViews>
    <sheetView showGridLines="0" topLeftCell="C1" workbookViewId="0">
      <selection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28515625" customWidth="1"/>
    <col min="6" max="8" width="8.28515625" customWidth="1"/>
    <col min="9" max="9" width="1.85546875" customWidth="1"/>
    <col min="10" max="12" width="8.28515625" customWidth="1"/>
    <col min="13" max="13" width="2" customWidth="1"/>
    <col min="14" max="16" width="8.28515625" customWidth="1"/>
    <col min="17" max="17" width="1.85546875" customWidth="1"/>
    <col min="18" max="20" width="8.28515625" customWidth="1"/>
    <col min="21" max="21" width="1.28515625" customWidth="1"/>
    <col min="22" max="24" width="8.28515625" customWidth="1"/>
    <col min="25" max="25" width="1.42578125" customWidth="1"/>
    <col min="26" max="28" width="8.28515625" customWidth="1"/>
    <col min="29" max="29" width="14" style="119" customWidth="1"/>
  </cols>
  <sheetData>
    <row r="1" spans="1:29" x14ac:dyDescent="0.25">
      <c r="A1" s="223" t="s">
        <v>265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</row>
    <row r="2" spans="1:29" x14ac:dyDescent="0.25">
      <c r="A2" s="224" t="s">
        <v>256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114" t="s">
        <v>0</v>
      </c>
    </row>
    <row r="3" spans="1:29" x14ac:dyDescent="0.25">
      <c r="A3" s="223" t="s">
        <v>195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</row>
    <row r="4" spans="1:29" x14ac:dyDescent="0.25">
      <c r="A4" s="224" t="s">
        <v>235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</row>
    <row r="5" spans="1:29" x14ac:dyDescent="0.25">
      <c r="A5" s="224" t="s">
        <v>182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</row>
    <row r="6" spans="1:29" x14ac:dyDescent="0.25">
      <c r="A6" s="228" t="s">
        <v>196</v>
      </c>
      <c r="B6" s="226" t="s">
        <v>130</v>
      </c>
      <c r="C6" s="226"/>
      <c r="D6" s="226"/>
      <c r="E6" s="82"/>
      <c r="F6" s="226" t="s">
        <v>158</v>
      </c>
      <c r="G6" s="226"/>
      <c r="H6" s="226"/>
      <c r="I6" s="82"/>
      <c r="J6" s="226" t="s">
        <v>159</v>
      </c>
      <c r="K6" s="226"/>
      <c r="L6" s="226"/>
      <c r="M6" s="82"/>
      <c r="N6" s="226" t="s">
        <v>160</v>
      </c>
      <c r="O6" s="226"/>
      <c r="P6" s="226"/>
      <c r="Q6" s="82"/>
      <c r="R6" s="226" t="s">
        <v>162</v>
      </c>
      <c r="S6" s="226"/>
      <c r="T6" s="226"/>
      <c r="U6" s="82"/>
      <c r="V6" s="226" t="s">
        <v>163</v>
      </c>
      <c r="W6" s="226"/>
      <c r="X6" s="226"/>
      <c r="Y6" s="82"/>
      <c r="Z6" s="226" t="s">
        <v>164</v>
      </c>
      <c r="AA6" s="226"/>
      <c r="AB6" s="226"/>
    </row>
    <row r="7" spans="1:29" x14ac:dyDescent="0.25">
      <c r="A7" s="228"/>
      <c r="B7" s="83" t="s">
        <v>130</v>
      </c>
      <c r="C7" s="83" t="s">
        <v>184</v>
      </c>
      <c r="D7" s="83" t="s">
        <v>185</v>
      </c>
      <c r="E7" s="82"/>
      <c r="F7" s="83" t="s">
        <v>130</v>
      </c>
      <c r="G7" s="83" t="s">
        <v>184</v>
      </c>
      <c r="H7" s="83" t="s">
        <v>185</v>
      </c>
      <c r="I7" s="82"/>
      <c r="J7" s="83" t="s">
        <v>130</v>
      </c>
      <c r="K7" s="83" t="s">
        <v>184</v>
      </c>
      <c r="L7" s="83" t="s">
        <v>185</v>
      </c>
      <c r="M7" s="82"/>
      <c r="N7" s="83" t="s">
        <v>130</v>
      </c>
      <c r="O7" s="83" t="s">
        <v>184</v>
      </c>
      <c r="P7" s="83" t="s">
        <v>185</v>
      </c>
      <c r="Q7" s="82"/>
      <c r="R7" s="83" t="s">
        <v>130</v>
      </c>
      <c r="S7" s="83" t="s">
        <v>184</v>
      </c>
      <c r="T7" s="83" t="s">
        <v>185</v>
      </c>
      <c r="U7" s="82"/>
      <c r="V7" s="83" t="s">
        <v>130</v>
      </c>
      <c r="W7" s="83" t="s">
        <v>184</v>
      </c>
      <c r="X7" s="83" t="s">
        <v>185</v>
      </c>
      <c r="Y7" s="82"/>
      <c r="Z7" s="83" t="s">
        <v>130</v>
      </c>
      <c r="AA7" s="83" t="s">
        <v>184</v>
      </c>
      <c r="AB7" s="83" t="s">
        <v>185</v>
      </c>
      <c r="AC7" s="120"/>
    </row>
    <row r="8" spans="1:29" s="2" customFormat="1" x14ac:dyDescent="0.25">
      <c r="A8" s="25" t="s">
        <v>130</v>
      </c>
      <c r="B8" s="80">
        <v>98.954619405309984</v>
      </c>
      <c r="C8" s="80">
        <v>98.897108271687955</v>
      </c>
      <c r="D8" s="80">
        <v>99.01562165632356</v>
      </c>
      <c r="E8" s="80"/>
      <c r="F8" s="80">
        <v>99.060178869182963</v>
      </c>
      <c r="G8" s="80">
        <v>98.978102189781026</v>
      </c>
      <c r="H8" s="80">
        <v>99.148802017654475</v>
      </c>
      <c r="I8" s="80"/>
      <c r="J8" s="80">
        <v>98.90826136548803</v>
      </c>
      <c r="K8" s="80">
        <v>99.327784891165166</v>
      </c>
      <c r="L8" s="80">
        <v>98.473282442748086</v>
      </c>
      <c r="M8" s="80"/>
      <c r="N8" s="80">
        <v>98.962554709029021</v>
      </c>
      <c r="O8" s="80">
        <v>98.816936488169361</v>
      </c>
      <c r="P8" s="80">
        <v>99.12073047007101</v>
      </c>
      <c r="Q8" s="80"/>
      <c r="R8" s="80">
        <v>98.182166092613855</v>
      </c>
      <c r="S8" s="80">
        <v>97.857406723309936</v>
      </c>
      <c r="T8" s="80">
        <v>98.531163159984132</v>
      </c>
      <c r="U8" s="80"/>
      <c r="V8" s="80">
        <v>99.692036955565328</v>
      </c>
      <c r="W8" s="80">
        <v>99.474835886214436</v>
      </c>
      <c r="X8" s="80">
        <v>99.911543564794343</v>
      </c>
      <c r="Y8" s="80"/>
      <c r="Z8" s="80">
        <v>100</v>
      </c>
      <c r="AA8" s="80">
        <v>100</v>
      </c>
      <c r="AB8" s="80">
        <v>100</v>
      </c>
      <c r="AC8" s="120"/>
    </row>
    <row r="9" spans="1:29" x14ac:dyDescent="0.25">
      <c r="A9" s="26" t="s">
        <v>197</v>
      </c>
      <c r="B9" s="81">
        <v>98.448593215882198</v>
      </c>
      <c r="C9" s="81">
        <v>98.279158699808804</v>
      </c>
      <c r="D9" s="81">
        <v>98.655756867329046</v>
      </c>
      <c r="E9" s="81"/>
      <c r="F9" s="81">
        <v>98.526077097505677</v>
      </c>
      <c r="G9" s="81">
        <v>97.899159663865547</v>
      </c>
      <c r="H9" s="81">
        <v>99.261083743842363</v>
      </c>
      <c r="I9" s="81"/>
      <c r="J9" s="81">
        <v>98.408812729498166</v>
      </c>
      <c r="K9" s="81">
        <v>98.454746136865339</v>
      </c>
      <c r="L9" s="81">
        <v>98.35164835164835</v>
      </c>
      <c r="M9" s="81"/>
      <c r="N9" s="81">
        <v>98.75</v>
      </c>
      <c r="O9" s="81">
        <v>98.915401301518429</v>
      </c>
      <c r="P9" s="81">
        <v>98.525073746312685</v>
      </c>
      <c r="Q9" s="81"/>
      <c r="R9" s="81">
        <v>97.014925373134332</v>
      </c>
      <c r="S9" s="81">
        <v>96.790123456790127</v>
      </c>
      <c r="T9" s="81">
        <v>97.289156626506028</v>
      </c>
      <c r="U9" s="81"/>
      <c r="V9" s="81">
        <v>99.82363315696648</v>
      </c>
      <c r="W9" s="81">
        <v>99.663299663299668</v>
      </c>
      <c r="X9" s="81">
        <v>100</v>
      </c>
      <c r="Y9" s="81"/>
      <c r="Z9" s="81" t="s">
        <v>191</v>
      </c>
      <c r="AA9" s="81" t="s">
        <v>191</v>
      </c>
      <c r="AB9" s="81" t="s">
        <v>191</v>
      </c>
      <c r="AC9" s="120"/>
    </row>
    <row r="10" spans="1:29" x14ac:dyDescent="0.25">
      <c r="A10" s="26" t="s">
        <v>198</v>
      </c>
      <c r="B10" s="81">
        <v>98.390379278445877</v>
      </c>
      <c r="C10" s="81">
        <v>97.63864042933811</v>
      </c>
      <c r="D10" s="81">
        <v>99.195402298850581</v>
      </c>
      <c r="E10" s="81"/>
      <c r="F10" s="81">
        <v>98.743718592964825</v>
      </c>
      <c r="G10" s="81">
        <v>98.256735340729008</v>
      </c>
      <c r="H10" s="81">
        <v>99.289520426287751</v>
      </c>
      <c r="I10" s="81"/>
      <c r="J10" s="81">
        <v>98.994515539305311</v>
      </c>
      <c r="K10" s="81">
        <v>99.08424908424908</v>
      </c>
      <c r="L10" s="81">
        <v>98.905109489051085</v>
      </c>
      <c r="M10" s="81"/>
      <c r="N10" s="81">
        <v>98.396624472573833</v>
      </c>
      <c r="O10" s="81">
        <v>97.557003257328986</v>
      </c>
      <c r="P10" s="81">
        <v>99.299474605954458</v>
      </c>
      <c r="Q10" s="81"/>
      <c r="R10" s="81">
        <v>96.351084812623284</v>
      </c>
      <c r="S10" s="81">
        <v>94.371482176360217</v>
      </c>
      <c r="T10" s="81">
        <v>98.544698544698548</v>
      </c>
      <c r="U10" s="81"/>
      <c r="V10" s="81">
        <v>99.455337690631808</v>
      </c>
      <c r="W10" s="81">
        <v>98.938428874734612</v>
      </c>
      <c r="X10" s="81">
        <v>100</v>
      </c>
      <c r="Y10" s="81"/>
      <c r="Z10" s="81" t="s">
        <v>191</v>
      </c>
      <c r="AA10" s="81" t="s">
        <v>191</v>
      </c>
      <c r="AB10" s="81" t="s">
        <v>191</v>
      </c>
    </row>
    <row r="11" spans="1:29" x14ac:dyDescent="0.25">
      <c r="A11" s="26" t="s">
        <v>199</v>
      </c>
      <c r="B11" s="81">
        <v>99.355005159958722</v>
      </c>
      <c r="C11" s="81">
        <v>99.640102827763499</v>
      </c>
      <c r="D11" s="81">
        <v>99.067840497151735</v>
      </c>
      <c r="E11" s="81"/>
      <c r="F11" s="81">
        <v>99.528301886792448</v>
      </c>
      <c r="G11" s="81">
        <v>99.764705882352942</v>
      </c>
      <c r="H11" s="81">
        <v>99.290780141843967</v>
      </c>
      <c r="I11" s="81"/>
      <c r="J11" s="81">
        <v>98.495370370370367</v>
      </c>
      <c r="K11" s="81">
        <v>100</v>
      </c>
      <c r="L11" s="81">
        <v>97.180043383947933</v>
      </c>
      <c r="M11" s="81"/>
      <c r="N11" s="81">
        <v>99.512789281364192</v>
      </c>
      <c r="O11" s="81">
        <v>99.519230769230774</v>
      </c>
      <c r="P11" s="81">
        <v>99.506172839506164</v>
      </c>
      <c r="Q11" s="81"/>
      <c r="R11" s="81">
        <v>99.712643678160916</v>
      </c>
      <c r="S11" s="81">
        <v>99.475065616797892</v>
      </c>
      <c r="T11" s="81">
        <v>100</v>
      </c>
      <c r="U11" s="81"/>
      <c r="V11" s="81">
        <v>99.667774086378742</v>
      </c>
      <c r="W11" s="81">
        <v>99.337748344370851</v>
      </c>
      <c r="X11" s="81">
        <v>100</v>
      </c>
      <c r="Y11" s="81"/>
      <c r="Z11" s="81">
        <v>100</v>
      </c>
      <c r="AA11" s="81">
        <v>100</v>
      </c>
      <c r="AB11" s="81">
        <v>100</v>
      </c>
    </row>
    <row r="12" spans="1:29" x14ac:dyDescent="0.25">
      <c r="A12" s="26" t="s">
        <v>200</v>
      </c>
      <c r="B12" s="81">
        <v>100</v>
      </c>
      <c r="C12" s="81">
        <v>100</v>
      </c>
      <c r="D12" s="81">
        <v>100</v>
      </c>
      <c r="E12" s="81"/>
      <c r="F12" s="81">
        <v>100</v>
      </c>
      <c r="G12" s="81">
        <v>100</v>
      </c>
      <c r="H12" s="81">
        <v>100</v>
      </c>
      <c r="I12" s="81"/>
      <c r="J12" s="81">
        <v>100</v>
      </c>
      <c r="K12" s="81">
        <v>100</v>
      </c>
      <c r="L12" s="81">
        <v>100</v>
      </c>
      <c r="M12" s="81"/>
      <c r="N12" s="81">
        <v>100</v>
      </c>
      <c r="O12" s="81">
        <v>100</v>
      </c>
      <c r="P12" s="81">
        <v>100</v>
      </c>
      <c r="Q12" s="81"/>
      <c r="R12" s="81">
        <v>100</v>
      </c>
      <c r="S12" s="81">
        <v>100</v>
      </c>
      <c r="T12" s="81">
        <v>100</v>
      </c>
      <c r="U12" s="81"/>
      <c r="V12" s="81">
        <v>100</v>
      </c>
      <c r="W12" s="81">
        <v>100</v>
      </c>
      <c r="X12" s="81">
        <v>100</v>
      </c>
      <c r="Y12" s="81"/>
      <c r="Z12" s="81" t="s">
        <v>191</v>
      </c>
      <c r="AA12" s="81" t="s">
        <v>191</v>
      </c>
      <c r="AB12" s="81" t="s">
        <v>191</v>
      </c>
    </row>
    <row r="13" spans="1:29" x14ac:dyDescent="0.25">
      <c r="A13" s="26" t="s">
        <v>201</v>
      </c>
      <c r="B13" s="81">
        <v>99.078341013824883</v>
      </c>
      <c r="C13" s="81">
        <v>99.056603773584911</v>
      </c>
      <c r="D13" s="81">
        <v>99.099099099099092</v>
      </c>
      <c r="E13" s="81"/>
      <c r="F13" s="81">
        <v>100</v>
      </c>
      <c r="G13" s="81">
        <v>100</v>
      </c>
      <c r="H13" s="81">
        <v>100</v>
      </c>
      <c r="I13" s="81"/>
      <c r="J13" s="81">
        <v>97.560975609756099</v>
      </c>
      <c r="K13" s="81">
        <v>94.117647058823522</v>
      </c>
      <c r="L13" s="81">
        <v>100</v>
      </c>
      <c r="M13" s="81"/>
      <c r="N13" s="81">
        <v>100</v>
      </c>
      <c r="O13" s="81">
        <v>100</v>
      </c>
      <c r="P13" s="81">
        <v>100</v>
      </c>
      <c r="Q13" s="81"/>
      <c r="R13" s="81">
        <v>97.61904761904762</v>
      </c>
      <c r="S13" s="81">
        <v>100</v>
      </c>
      <c r="T13" s="81">
        <v>96</v>
      </c>
      <c r="U13" s="81"/>
      <c r="V13" s="81">
        <v>100</v>
      </c>
      <c r="W13" s="81">
        <v>100</v>
      </c>
      <c r="X13" s="81">
        <v>100</v>
      </c>
      <c r="Y13" s="81"/>
      <c r="Z13" s="81" t="s">
        <v>191</v>
      </c>
      <c r="AA13" s="81" t="s">
        <v>191</v>
      </c>
      <c r="AB13" s="81" t="s">
        <v>191</v>
      </c>
      <c r="AC13" s="121"/>
    </row>
    <row r="14" spans="1:29" x14ac:dyDescent="0.25">
      <c r="A14" s="26" t="s">
        <v>202</v>
      </c>
      <c r="B14" s="81">
        <v>100</v>
      </c>
      <c r="C14" s="81">
        <v>100</v>
      </c>
      <c r="D14" s="81">
        <v>100</v>
      </c>
      <c r="E14" s="81"/>
      <c r="F14" s="81">
        <v>100</v>
      </c>
      <c r="G14" s="81">
        <v>100</v>
      </c>
      <c r="H14" s="81">
        <v>100</v>
      </c>
      <c r="I14" s="81"/>
      <c r="J14" s="81">
        <v>100</v>
      </c>
      <c r="K14" s="81">
        <v>100</v>
      </c>
      <c r="L14" s="81">
        <v>100</v>
      </c>
      <c r="M14" s="81"/>
      <c r="N14" s="81">
        <v>100</v>
      </c>
      <c r="O14" s="81">
        <v>100</v>
      </c>
      <c r="P14" s="81">
        <v>100</v>
      </c>
      <c r="Q14" s="81"/>
      <c r="R14" s="81">
        <v>100</v>
      </c>
      <c r="S14" s="81">
        <v>100</v>
      </c>
      <c r="T14" s="81">
        <v>100</v>
      </c>
      <c r="U14" s="81"/>
      <c r="V14" s="81">
        <v>100</v>
      </c>
      <c r="W14" s="81">
        <v>100</v>
      </c>
      <c r="X14" s="81">
        <v>100</v>
      </c>
      <c r="Y14" s="81"/>
      <c r="Z14" s="81" t="s">
        <v>191</v>
      </c>
      <c r="AA14" s="81" t="s">
        <v>191</v>
      </c>
      <c r="AB14" s="81" t="s">
        <v>191</v>
      </c>
      <c r="AC14" s="120"/>
    </row>
    <row r="15" spans="1:29" x14ac:dyDescent="0.25">
      <c r="A15" s="26" t="s">
        <v>204</v>
      </c>
      <c r="B15" s="81">
        <v>99.236641221374043</v>
      </c>
      <c r="C15" s="81">
        <v>99.623588456712682</v>
      </c>
      <c r="D15" s="81">
        <v>98.838709677419359</v>
      </c>
      <c r="E15" s="81"/>
      <c r="F15" s="81">
        <v>99.283667621776502</v>
      </c>
      <c r="G15" s="81">
        <v>99.453551912568301</v>
      </c>
      <c r="H15" s="81">
        <v>99.096385542168676</v>
      </c>
      <c r="I15" s="81"/>
      <c r="J15" s="81">
        <v>98.80952380952381</v>
      </c>
      <c r="K15" s="81">
        <v>99.717514124293785</v>
      </c>
      <c r="L15" s="81">
        <v>97.798742138364787</v>
      </c>
      <c r="M15" s="81"/>
      <c r="N15" s="81">
        <v>99.701492537313428</v>
      </c>
      <c r="O15" s="81">
        <v>100</v>
      </c>
      <c r="P15" s="81">
        <v>99.397590361445793</v>
      </c>
      <c r="Q15" s="81"/>
      <c r="R15" s="81">
        <v>98.644067796610173</v>
      </c>
      <c r="S15" s="81">
        <v>98.932384341637018</v>
      </c>
      <c r="T15" s="81">
        <v>98.381877022653725</v>
      </c>
      <c r="U15" s="81"/>
      <c r="V15" s="81">
        <v>99.805447470817114</v>
      </c>
      <c r="W15" s="81">
        <v>100</v>
      </c>
      <c r="X15" s="81">
        <v>99.613899613899619</v>
      </c>
      <c r="Y15" s="81"/>
      <c r="Z15" s="81" t="s">
        <v>191</v>
      </c>
      <c r="AA15" s="81" t="s">
        <v>191</v>
      </c>
      <c r="AB15" s="81" t="s">
        <v>191</v>
      </c>
      <c r="AC15" s="121"/>
    </row>
    <row r="16" spans="1:29" x14ac:dyDescent="0.25">
      <c r="A16" s="26" t="s">
        <v>205</v>
      </c>
      <c r="B16" s="81">
        <v>99.584199584199581</v>
      </c>
      <c r="C16" s="81">
        <v>99.598393574297177</v>
      </c>
      <c r="D16" s="81">
        <v>99.568965517241381</v>
      </c>
      <c r="E16" s="81"/>
      <c r="F16" s="81">
        <v>100</v>
      </c>
      <c r="G16" s="81">
        <v>100</v>
      </c>
      <c r="H16" s="81">
        <v>100</v>
      </c>
      <c r="I16" s="81"/>
      <c r="J16" s="81">
        <v>100</v>
      </c>
      <c r="K16" s="81">
        <v>100</v>
      </c>
      <c r="L16" s="81">
        <v>100</v>
      </c>
      <c r="M16" s="81"/>
      <c r="N16" s="81">
        <v>99</v>
      </c>
      <c r="O16" s="81">
        <v>98.148148148148152</v>
      </c>
      <c r="P16" s="81">
        <v>100</v>
      </c>
      <c r="Q16" s="81"/>
      <c r="R16" s="81">
        <v>100</v>
      </c>
      <c r="S16" s="81">
        <v>100</v>
      </c>
      <c r="T16" s="81">
        <v>100</v>
      </c>
      <c r="U16" s="81"/>
      <c r="V16" s="81">
        <v>98.630136986301366</v>
      </c>
      <c r="W16" s="81">
        <v>100</v>
      </c>
      <c r="X16" s="81">
        <v>96.969696969696969</v>
      </c>
      <c r="Y16" s="81"/>
      <c r="Z16" s="81" t="s">
        <v>191</v>
      </c>
      <c r="AA16" s="81" t="s">
        <v>191</v>
      </c>
      <c r="AB16" s="81" t="s">
        <v>191</v>
      </c>
      <c r="AC16" s="121"/>
    </row>
    <row r="17" spans="1:29" x14ac:dyDescent="0.25">
      <c r="A17" s="26" t="s">
        <v>206</v>
      </c>
      <c r="B17" s="81">
        <v>100</v>
      </c>
      <c r="C17" s="81">
        <v>100</v>
      </c>
      <c r="D17" s="81">
        <v>100</v>
      </c>
      <c r="E17" s="81"/>
      <c r="F17" s="81">
        <v>100</v>
      </c>
      <c r="G17" s="81">
        <v>100</v>
      </c>
      <c r="H17" s="81">
        <v>100</v>
      </c>
      <c r="I17" s="81"/>
      <c r="J17" s="81">
        <v>100</v>
      </c>
      <c r="K17" s="81">
        <v>100</v>
      </c>
      <c r="L17" s="81">
        <v>100</v>
      </c>
      <c r="M17" s="81"/>
      <c r="N17" s="81">
        <v>100</v>
      </c>
      <c r="O17" s="81">
        <v>100</v>
      </c>
      <c r="P17" s="81">
        <v>100</v>
      </c>
      <c r="Q17" s="81"/>
      <c r="R17" s="81">
        <v>100</v>
      </c>
      <c r="S17" s="81">
        <v>100</v>
      </c>
      <c r="T17" s="81">
        <v>100</v>
      </c>
      <c r="U17" s="81"/>
      <c r="V17" s="81">
        <v>100</v>
      </c>
      <c r="W17" s="81">
        <v>100</v>
      </c>
      <c r="X17" s="81">
        <v>100</v>
      </c>
      <c r="Y17" s="81"/>
      <c r="Z17" s="81">
        <v>100</v>
      </c>
      <c r="AA17" s="81">
        <v>100</v>
      </c>
      <c r="AB17" s="81">
        <v>100</v>
      </c>
      <c r="AC17" s="121"/>
    </row>
    <row r="18" spans="1:29" x14ac:dyDescent="0.25">
      <c r="A18" s="108" t="s">
        <v>208</v>
      </c>
      <c r="B18" s="81">
        <v>98.813677599441732</v>
      </c>
      <c r="C18" s="81">
        <v>98.425196850393704</v>
      </c>
      <c r="D18" s="81">
        <v>99.254843517138596</v>
      </c>
      <c r="E18" s="81"/>
      <c r="F18" s="81">
        <v>97.560975609756099</v>
      </c>
      <c r="G18" s="81">
        <v>97.142857142857139</v>
      </c>
      <c r="H18" s="81">
        <v>98.039215686274503</v>
      </c>
      <c r="I18" s="81"/>
      <c r="J18" s="81">
        <v>99.697885196374628</v>
      </c>
      <c r="K18" s="81">
        <v>100</v>
      </c>
      <c r="L18" s="81">
        <v>99.401197604790411</v>
      </c>
      <c r="M18" s="81"/>
      <c r="N18" s="81">
        <v>98.397435897435898</v>
      </c>
      <c r="O18" s="81">
        <v>97.849462365591393</v>
      </c>
      <c r="P18" s="81">
        <v>99.206349206349216</v>
      </c>
      <c r="Q18" s="81"/>
      <c r="R18" s="81">
        <v>99.118942731277542</v>
      </c>
      <c r="S18" s="81">
        <v>98.275862068965509</v>
      </c>
      <c r="T18" s="81">
        <v>100</v>
      </c>
      <c r="U18" s="81"/>
      <c r="V18" s="81">
        <v>99.574468085106389</v>
      </c>
      <c r="W18" s="81">
        <v>99.173553719008268</v>
      </c>
      <c r="X18" s="81">
        <v>100</v>
      </c>
      <c r="Y18" s="81"/>
      <c r="Z18" s="81" t="s">
        <v>191</v>
      </c>
      <c r="AA18" s="81" t="s">
        <v>191</v>
      </c>
      <c r="AB18" s="81" t="s">
        <v>191</v>
      </c>
      <c r="AC18" s="121"/>
    </row>
    <row r="19" spans="1:29" x14ac:dyDescent="0.25">
      <c r="A19" s="26" t="s">
        <v>209</v>
      </c>
      <c r="B19" s="81">
        <v>98.245614035087712</v>
      </c>
      <c r="C19" s="81">
        <v>100</v>
      </c>
      <c r="D19" s="81">
        <v>96.610169491525426</v>
      </c>
      <c r="E19" s="81"/>
      <c r="F19" s="81">
        <v>97.826086956521735</v>
      </c>
      <c r="G19" s="81">
        <v>100</v>
      </c>
      <c r="H19" s="81">
        <v>95.454545454545453</v>
      </c>
      <c r="I19" s="81"/>
      <c r="J19" s="81">
        <v>100</v>
      </c>
      <c r="K19" s="81">
        <v>100</v>
      </c>
      <c r="L19" s="81">
        <v>100</v>
      </c>
      <c r="M19" s="81"/>
      <c r="N19" s="81">
        <v>100</v>
      </c>
      <c r="O19" s="81">
        <v>100</v>
      </c>
      <c r="P19" s="81">
        <v>100</v>
      </c>
      <c r="Q19" s="81"/>
      <c r="R19" s="81">
        <v>94.339622641509436</v>
      </c>
      <c r="S19" s="81">
        <v>100</v>
      </c>
      <c r="T19" s="81">
        <v>88.461538461538453</v>
      </c>
      <c r="U19" s="81"/>
      <c r="V19" s="81">
        <v>100</v>
      </c>
      <c r="W19" s="81">
        <v>100</v>
      </c>
      <c r="X19" s="81">
        <v>100</v>
      </c>
      <c r="Y19" s="81"/>
      <c r="Z19" s="81" t="s">
        <v>191</v>
      </c>
      <c r="AA19" s="81" t="s">
        <v>191</v>
      </c>
      <c r="AB19" s="81" t="s">
        <v>191</v>
      </c>
      <c r="AC19" s="121"/>
    </row>
    <row r="20" spans="1:29" x14ac:dyDescent="0.25">
      <c r="A20" s="26" t="s">
        <v>210</v>
      </c>
      <c r="B20" s="81">
        <v>99.106673673147654</v>
      </c>
      <c r="C20" s="81">
        <v>98.983223182511438</v>
      </c>
      <c r="D20" s="81">
        <v>99.238716693855352</v>
      </c>
      <c r="E20" s="81"/>
      <c r="F20" s="81">
        <v>99.533255542590425</v>
      </c>
      <c r="G20" s="81">
        <v>99.553571428571431</v>
      </c>
      <c r="H20" s="81">
        <v>99.511002444987767</v>
      </c>
      <c r="I20" s="81"/>
      <c r="J20" s="81">
        <v>99.376558603491276</v>
      </c>
      <c r="K20" s="81">
        <v>99.303944315545252</v>
      </c>
      <c r="L20" s="81">
        <v>99.460916442048514</v>
      </c>
      <c r="M20" s="81"/>
      <c r="N20" s="81">
        <v>98.909090909090907</v>
      </c>
      <c r="O20" s="81">
        <v>98.05825242718447</v>
      </c>
      <c r="P20" s="81">
        <v>99.757869249394673</v>
      </c>
      <c r="Q20" s="81"/>
      <c r="R20" s="81">
        <v>97.754491017964071</v>
      </c>
      <c r="S20" s="81">
        <v>98.290598290598282</v>
      </c>
      <c r="T20" s="81">
        <v>97.160883280757091</v>
      </c>
      <c r="U20" s="81"/>
      <c r="V20" s="81">
        <v>99.820466786355482</v>
      </c>
      <c r="W20" s="81">
        <v>99.621212121212125</v>
      </c>
      <c r="X20" s="81">
        <v>100</v>
      </c>
      <c r="Y20" s="81"/>
      <c r="Z20" s="81">
        <v>100</v>
      </c>
      <c r="AA20" s="81">
        <v>100</v>
      </c>
      <c r="AB20" s="81">
        <v>100</v>
      </c>
      <c r="AC20" s="121"/>
    </row>
    <row r="21" spans="1:29" x14ac:dyDescent="0.25">
      <c r="A21" s="26" t="s">
        <v>211</v>
      </c>
      <c r="B21" s="81">
        <v>95.588235294117652</v>
      </c>
      <c r="C21" s="81">
        <v>94.444444444444443</v>
      </c>
      <c r="D21" s="81">
        <v>96.875</v>
      </c>
      <c r="E21" s="81"/>
      <c r="F21" s="81">
        <v>96</v>
      </c>
      <c r="G21" s="81">
        <v>100</v>
      </c>
      <c r="H21" s="81">
        <v>92.857142857142861</v>
      </c>
      <c r="I21" s="81"/>
      <c r="J21" s="81">
        <v>86.666666666666671</v>
      </c>
      <c r="K21" s="81">
        <v>83.333333333333343</v>
      </c>
      <c r="L21" s="81">
        <v>100</v>
      </c>
      <c r="M21" s="81"/>
      <c r="N21" s="81">
        <v>100</v>
      </c>
      <c r="O21" s="81">
        <v>100</v>
      </c>
      <c r="P21" s="81">
        <v>100</v>
      </c>
      <c r="Q21" s="81"/>
      <c r="R21" s="81">
        <v>100</v>
      </c>
      <c r="S21" s="81">
        <v>100</v>
      </c>
      <c r="T21" s="81">
        <v>100</v>
      </c>
      <c r="U21" s="81"/>
      <c r="V21" s="81">
        <v>100</v>
      </c>
      <c r="W21" s="81">
        <v>100</v>
      </c>
      <c r="X21" s="81">
        <v>100</v>
      </c>
      <c r="Y21" s="81"/>
      <c r="Z21" s="81" t="s">
        <v>191</v>
      </c>
      <c r="AA21" s="81" t="s">
        <v>191</v>
      </c>
      <c r="AB21" s="81" t="s">
        <v>191</v>
      </c>
      <c r="AC21" s="121"/>
    </row>
    <row r="22" spans="1:29" x14ac:dyDescent="0.25">
      <c r="A22" s="26" t="s">
        <v>212</v>
      </c>
      <c r="B22" s="81">
        <v>96.852646638054367</v>
      </c>
      <c r="C22" s="81">
        <v>99.418604651162795</v>
      </c>
      <c r="D22" s="81">
        <v>94.366197183098592</v>
      </c>
      <c r="E22" s="81"/>
      <c r="F22" s="81">
        <v>98.780487804878049</v>
      </c>
      <c r="G22" s="81">
        <v>100</v>
      </c>
      <c r="H22" s="81">
        <v>97.333333333333343</v>
      </c>
      <c r="I22" s="81"/>
      <c r="J22" s="81">
        <v>94.890510948905103</v>
      </c>
      <c r="K22" s="81">
        <v>100</v>
      </c>
      <c r="L22" s="81">
        <v>90.666666666666657</v>
      </c>
      <c r="M22" s="81"/>
      <c r="N22" s="81">
        <v>94.078947368421055</v>
      </c>
      <c r="O22" s="81">
        <v>100</v>
      </c>
      <c r="P22" s="81">
        <v>89.285714285714292</v>
      </c>
      <c r="Q22" s="81"/>
      <c r="R22" s="81">
        <v>98.473282442748086</v>
      </c>
      <c r="S22" s="81">
        <v>100</v>
      </c>
      <c r="T22" s="81">
        <v>96.969696969696969</v>
      </c>
      <c r="U22" s="81"/>
      <c r="V22" s="81">
        <v>98.260869565217391</v>
      </c>
      <c r="W22" s="81">
        <v>96.666666666666671</v>
      </c>
      <c r="X22" s="81">
        <v>100</v>
      </c>
      <c r="Y22" s="81"/>
      <c r="Z22" s="81" t="s">
        <v>191</v>
      </c>
      <c r="AA22" s="81" t="s">
        <v>191</v>
      </c>
      <c r="AB22" s="81" t="s">
        <v>191</v>
      </c>
      <c r="AC22" s="121"/>
    </row>
    <row r="23" spans="1:29" x14ac:dyDescent="0.25">
      <c r="A23" s="26" t="s">
        <v>213</v>
      </c>
      <c r="B23" s="81">
        <v>97.590361445783131</v>
      </c>
      <c r="C23" s="81">
        <v>96.581196581196579</v>
      </c>
      <c r="D23" s="81">
        <v>98.484848484848484</v>
      </c>
      <c r="E23" s="81"/>
      <c r="F23" s="81">
        <v>95.161290322580655</v>
      </c>
      <c r="G23" s="81">
        <v>97.297297297297305</v>
      </c>
      <c r="H23" s="81">
        <v>92</v>
      </c>
      <c r="I23" s="81"/>
      <c r="J23" s="81">
        <v>98.4375</v>
      </c>
      <c r="K23" s="81">
        <v>96.774193548387103</v>
      </c>
      <c r="L23" s="81">
        <v>100</v>
      </c>
      <c r="M23" s="81"/>
      <c r="N23" s="81">
        <v>100</v>
      </c>
      <c r="O23" s="81">
        <v>100</v>
      </c>
      <c r="P23" s="81">
        <v>100</v>
      </c>
      <c r="Q23" s="81"/>
      <c r="R23" s="81">
        <v>96.078431372549019</v>
      </c>
      <c r="S23" s="81">
        <v>87.5</v>
      </c>
      <c r="T23" s="81">
        <v>100</v>
      </c>
      <c r="U23" s="81"/>
      <c r="V23" s="81">
        <v>100</v>
      </c>
      <c r="W23" s="81">
        <v>100</v>
      </c>
      <c r="X23" s="81">
        <v>100</v>
      </c>
      <c r="Y23" s="81"/>
      <c r="Z23" s="81" t="s">
        <v>191</v>
      </c>
      <c r="AA23" s="81" t="s">
        <v>191</v>
      </c>
      <c r="AB23" s="81" t="s">
        <v>191</v>
      </c>
      <c r="AC23" s="120"/>
    </row>
    <row r="24" spans="1:29" x14ac:dyDescent="0.25">
      <c r="A24" s="26" t="s">
        <v>214</v>
      </c>
      <c r="B24" s="81">
        <v>99.728506787330318</v>
      </c>
      <c r="C24" s="81">
        <v>99.642857142857139</v>
      </c>
      <c r="D24" s="81">
        <v>99.816513761467888</v>
      </c>
      <c r="E24" s="81"/>
      <c r="F24" s="81">
        <v>99.315068493150676</v>
      </c>
      <c r="G24" s="81">
        <v>98.65771812080537</v>
      </c>
      <c r="H24" s="81">
        <v>100</v>
      </c>
      <c r="I24" s="81"/>
      <c r="J24" s="81">
        <v>100</v>
      </c>
      <c r="K24" s="81">
        <v>100</v>
      </c>
      <c r="L24" s="81">
        <v>100</v>
      </c>
      <c r="M24" s="81"/>
      <c r="N24" s="81">
        <v>100</v>
      </c>
      <c r="O24" s="81">
        <v>100</v>
      </c>
      <c r="P24" s="81">
        <v>100</v>
      </c>
      <c r="Q24" s="81"/>
      <c r="R24" s="81">
        <v>99.479166666666657</v>
      </c>
      <c r="S24" s="81">
        <v>100</v>
      </c>
      <c r="T24" s="81">
        <v>98.979591836734699</v>
      </c>
      <c r="U24" s="81"/>
      <c r="V24" s="81">
        <v>100</v>
      </c>
      <c r="W24" s="81">
        <v>100</v>
      </c>
      <c r="X24" s="81">
        <v>100</v>
      </c>
      <c r="Y24" s="81"/>
      <c r="Z24" s="81">
        <v>100</v>
      </c>
      <c r="AA24" s="81">
        <v>100</v>
      </c>
      <c r="AB24" s="81">
        <v>100</v>
      </c>
      <c r="AC24" s="121"/>
    </row>
    <row r="25" spans="1:29" x14ac:dyDescent="0.25">
      <c r="A25" s="26" t="s">
        <v>215</v>
      </c>
      <c r="B25" s="81">
        <v>98.850574712643677</v>
      </c>
      <c r="C25" s="81">
        <v>100</v>
      </c>
      <c r="D25" s="81">
        <v>97.5</v>
      </c>
      <c r="E25" s="81"/>
      <c r="F25" s="81">
        <v>100</v>
      </c>
      <c r="G25" s="81">
        <v>100</v>
      </c>
      <c r="H25" s="81">
        <v>100</v>
      </c>
      <c r="I25" s="81"/>
      <c r="J25" s="81">
        <v>95.121951219512198</v>
      </c>
      <c r="K25" s="81">
        <v>100</v>
      </c>
      <c r="L25" s="81">
        <v>90.476190476190482</v>
      </c>
      <c r="M25" s="81"/>
      <c r="N25" s="81">
        <v>100</v>
      </c>
      <c r="O25" s="81">
        <v>100</v>
      </c>
      <c r="P25" s="81">
        <v>100</v>
      </c>
      <c r="Q25" s="81"/>
      <c r="R25" s="81">
        <v>100</v>
      </c>
      <c r="S25" s="81">
        <v>100</v>
      </c>
      <c r="T25" s="81">
        <v>100</v>
      </c>
      <c r="U25" s="81"/>
      <c r="V25" s="81">
        <v>100</v>
      </c>
      <c r="W25" s="81">
        <v>100</v>
      </c>
      <c r="X25" s="81">
        <v>100</v>
      </c>
      <c r="Y25" s="81"/>
      <c r="Z25" s="81" t="s">
        <v>191</v>
      </c>
      <c r="AA25" s="81" t="s">
        <v>191</v>
      </c>
      <c r="AB25" s="81" t="s">
        <v>191</v>
      </c>
      <c r="AC25" s="121"/>
    </row>
    <row r="26" spans="1:29" x14ac:dyDescent="0.25">
      <c r="A26" s="26" t="s">
        <v>216</v>
      </c>
      <c r="B26" s="81">
        <v>99.692307692307693</v>
      </c>
      <c r="C26" s="81">
        <v>100</v>
      </c>
      <c r="D26" s="81">
        <v>99.3993993993994</v>
      </c>
      <c r="E26" s="81"/>
      <c r="F26" s="81">
        <v>99.319727891156461</v>
      </c>
      <c r="G26" s="81">
        <v>100</v>
      </c>
      <c r="H26" s="81">
        <v>98.666666666666671</v>
      </c>
      <c r="I26" s="81"/>
      <c r="J26" s="81">
        <v>99.236641221374043</v>
      </c>
      <c r="K26" s="81">
        <v>100</v>
      </c>
      <c r="L26" s="81">
        <v>98.360655737704917</v>
      </c>
      <c r="M26" s="81"/>
      <c r="N26" s="81">
        <v>100</v>
      </c>
      <c r="O26" s="81">
        <v>100</v>
      </c>
      <c r="P26" s="81">
        <v>100</v>
      </c>
      <c r="Q26" s="81"/>
      <c r="R26" s="81">
        <v>100</v>
      </c>
      <c r="S26" s="81">
        <v>100</v>
      </c>
      <c r="T26" s="81">
        <v>100</v>
      </c>
      <c r="U26" s="81"/>
      <c r="V26" s="81">
        <v>100</v>
      </c>
      <c r="W26" s="81">
        <v>100</v>
      </c>
      <c r="X26" s="81">
        <v>100</v>
      </c>
      <c r="Y26" s="81"/>
      <c r="Z26" s="81" t="s">
        <v>191</v>
      </c>
      <c r="AA26" s="81" t="s">
        <v>191</v>
      </c>
      <c r="AB26" s="81" t="s">
        <v>191</v>
      </c>
      <c r="AC26" s="121"/>
    </row>
    <row r="27" spans="1:29" x14ac:dyDescent="0.25">
      <c r="A27" s="26" t="s">
        <v>217</v>
      </c>
      <c r="B27" s="81">
        <v>99.115044247787608</v>
      </c>
      <c r="C27" s="81">
        <v>99.082568807339456</v>
      </c>
      <c r="D27" s="81">
        <v>99.145299145299148</v>
      </c>
      <c r="E27" s="81"/>
      <c r="F27" s="81">
        <v>98.412698412698404</v>
      </c>
      <c r="G27" s="81">
        <v>96.15384615384616</v>
      </c>
      <c r="H27" s="81">
        <v>100</v>
      </c>
      <c r="I27" s="81"/>
      <c r="J27" s="81">
        <v>100</v>
      </c>
      <c r="K27" s="81">
        <v>100</v>
      </c>
      <c r="L27" s="81">
        <v>100</v>
      </c>
      <c r="M27" s="81"/>
      <c r="N27" s="81">
        <v>98.113207547169807</v>
      </c>
      <c r="O27" s="81">
        <v>100</v>
      </c>
      <c r="P27" s="81">
        <v>96.428571428571431</v>
      </c>
      <c r="Q27" s="81"/>
      <c r="R27" s="81">
        <v>100</v>
      </c>
      <c r="S27" s="81">
        <v>100</v>
      </c>
      <c r="T27" s="81">
        <v>100</v>
      </c>
      <c r="U27" s="81"/>
      <c r="V27" s="81">
        <v>100</v>
      </c>
      <c r="W27" s="81">
        <v>100</v>
      </c>
      <c r="X27" s="81">
        <v>100</v>
      </c>
      <c r="Y27" s="81"/>
      <c r="Z27" s="81" t="s">
        <v>191</v>
      </c>
      <c r="AA27" s="81" t="s">
        <v>191</v>
      </c>
      <c r="AB27" s="81" t="s">
        <v>191</v>
      </c>
      <c r="AC27" s="121"/>
    </row>
    <row r="28" spans="1:29" x14ac:dyDescent="0.25">
      <c r="A28" s="26" t="s">
        <v>218</v>
      </c>
      <c r="B28" s="81">
        <v>99.684542586750794</v>
      </c>
      <c r="C28" s="81">
        <v>99.324324324324323</v>
      </c>
      <c r="D28" s="81">
        <v>100</v>
      </c>
      <c r="E28" s="81"/>
      <c r="F28" s="81">
        <v>100</v>
      </c>
      <c r="G28" s="81">
        <v>100</v>
      </c>
      <c r="H28" s="81">
        <v>100</v>
      </c>
      <c r="I28" s="81"/>
      <c r="J28" s="81">
        <v>100</v>
      </c>
      <c r="K28" s="81">
        <v>100</v>
      </c>
      <c r="L28" s="81">
        <v>100</v>
      </c>
      <c r="M28" s="81"/>
      <c r="N28" s="81">
        <v>98.148148148148152</v>
      </c>
      <c r="O28" s="81">
        <v>96.15384615384616</v>
      </c>
      <c r="P28" s="81">
        <v>100</v>
      </c>
      <c r="Q28" s="81"/>
      <c r="R28" s="81">
        <v>100</v>
      </c>
      <c r="S28" s="81">
        <v>100</v>
      </c>
      <c r="T28" s="81">
        <v>100</v>
      </c>
      <c r="U28" s="81"/>
      <c r="V28" s="81">
        <v>100</v>
      </c>
      <c r="W28" s="81">
        <v>100</v>
      </c>
      <c r="X28" s="81">
        <v>100</v>
      </c>
      <c r="Y28" s="81"/>
      <c r="Z28" s="81" t="s">
        <v>191</v>
      </c>
      <c r="AA28" s="81" t="s">
        <v>191</v>
      </c>
      <c r="AB28" s="81" t="s">
        <v>191</v>
      </c>
      <c r="AC28" s="121"/>
    </row>
    <row r="29" spans="1:29" x14ac:dyDescent="0.25">
      <c r="A29" s="26" t="s">
        <v>219</v>
      </c>
      <c r="B29" s="81">
        <v>99</v>
      </c>
      <c r="C29" s="81">
        <v>100</v>
      </c>
      <c r="D29" s="81">
        <v>98.214285714285708</v>
      </c>
      <c r="E29" s="81"/>
      <c r="F29" s="81">
        <v>100</v>
      </c>
      <c r="G29" s="81">
        <v>100</v>
      </c>
      <c r="H29" s="81">
        <v>100</v>
      </c>
      <c r="I29" s="81"/>
      <c r="J29" s="81">
        <v>96</v>
      </c>
      <c r="K29" s="81">
        <v>100</v>
      </c>
      <c r="L29" s="81">
        <v>93.333333333333329</v>
      </c>
      <c r="M29" s="81"/>
      <c r="N29" s="81">
        <v>100</v>
      </c>
      <c r="O29" s="81">
        <v>100</v>
      </c>
      <c r="P29" s="81">
        <v>100</v>
      </c>
      <c r="Q29" s="81"/>
      <c r="R29" s="81">
        <v>100</v>
      </c>
      <c r="S29" s="81">
        <v>100</v>
      </c>
      <c r="T29" s="81">
        <v>100</v>
      </c>
      <c r="U29" s="81"/>
      <c r="V29" s="81">
        <v>100</v>
      </c>
      <c r="W29" s="81">
        <v>100</v>
      </c>
      <c r="X29" s="81">
        <v>100</v>
      </c>
      <c r="Y29" s="81"/>
      <c r="Z29" s="81" t="s">
        <v>191</v>
      </c>
      <c r="AA29" s="81" t="s">
        <v>191</v>
      </c>
      <c r="AB29" s="81" t="s">
        <v>191</v>
      </c>
      <c r="AC29" s="121"/>
    </row>
    <row r="30" spans="1:29" x14ac:dyDescent="0.25">
      <c r="A30" s="26" t="s">
        <v>220</v>
      </c>
      <c r="B30" s="81">
        <v>99.212598425196859</v>
      </c>
      <c r="C30" s="81">
        <v>98.507462686567166</v>
      </c>
      <c r="D30" s="81">
        <v>100</v>
      </c>
      <c r="E30" s="81"/>
      <c r="F30" s="81">
        <v>100</v>
      </c>
      <c r="G30" s="81">
        <v>100</v>
      </c>
      <c r="H30" s="81">
        <v>100</v>
      </c>
      <c r="I30" s="81"/>
      <c r="J30" s="81">
        <v>100</v>
      </c>
      <c r="K30" s="81">
        <v>100</v>
      </c>
      <c r="L30" s="81">
        <v>100</v>
      </c>
      <c r="M30" s="81"/>
      <c r="N30" s="81">
        <v>96.551724137931032</v>
      </c>
      <c r="O30" s="81">
        <v>92.857142857142861</v>
      </c>
      <c r="P30" s="81">
        <v>100</v>
      </c>
      <c r="Q30" s="81"/>
      <c r="R30" s="81">
        <v>100</v>
      </c>
      <c r="S30" s="81">
        <v>100</v>
      </c>
      <c r="T30" s="81">
        <v>100</v>
      </c>
      <c r="U30" s="81"/>
      <c r="V30" s="81">
        <v>100</v>
      </c>
      <c r="W30" s="81">
        <v>100</v>
      </c>
      <c r="X30" s="81">
        <v>100</v>
      </c>
      <c r="Y30" s="81"/>
      <c r="Z30" s="81" t="s">
        <v>191</v>
      </c>
      <c r="AA30" s="81" t="s">
        <v>191</v>
      </c>
      <c r="AB30" s="81" t="s">
        <v>191</v>
      </c>
      <c r="AC30" s="121"/>
    </row>
    <row r="31" spans="1:29" x14ac:dyDescent="0.25">
      <c r="A31" s="26" t="s">
        <v>221</v>
      </c>
      <c r="B31" s="81">
        <v>99.465240641711233</v>
      </c>
      <c r="C31" s="81">
        <v>99.658703071672349</v>
      </c>
      <c r="D31" s="81">
        <v>99.253731343283576</v>
      </c>
      <c r="E31" s="81"/>
      <c r="F31" s="81">
        <v>99.224806201550393</v>
      </c>
      <c r="G31" s="81">
        <v>100</v>
      </c>
      <c r="H31" s="81">
        <v>98.333333333333329</v>
      </c>
      <c r="I31" s="81"/>
      <c r="J31" s="81">
        <v>99.122807017543863</v>
      </c>
      <c r="K31" s="81">
        <v>98.305084745762713</v>
      </c>
      <c r="L31" s="81">
        <v>100</v>
      </c>
      <c r="M31" s="81"/>
      <c r="N31" s="81">
        <v>99.145299145299148</v>
      </c>
      <c r="O31" s="81">
        <v>100</v>
      </c>
      <c r="P31" s="81">
        <v>98.275862068965509</v>
      </c>
      <c r="Q31" s="81"/>
      <c r="R31" s="81">
        <v>100</v>
      </c>
      <c r="S31" s="81">
        <v>100</v>
      </c>
      <c r="T31" s="81">
        <v>100</v>
      </c>
      <c r="U31" s="81"/>
      <c r="V31" s="81">
        <v>100</v>
      </c>
      <c r="W31" s="81">
        <v>100</v>
      </c>
      <c r="X31" s="81">
        <v>100</v>
      </c>
      <c r="Y31" s="81"/>
      <c r="Z31" s="81" t="s">
        <v>191</v>
      </c>
      <c r="AA31" s="81" t="s">
        <v>191</v>
      </c>
      <c r="AB31" s="81" t="s">
        <v>191</v>
      </c>
      <c r="AC31" s="121"/>
    </row>
    <row r="32" spans="1:29" ht="15.75" thickBot="1" x14ac:dyDescent="0.3">
      <c r="A32" s="27" t="s">
        <v>222</v>
      </c>
      <c r="B32" s="140">
        <v>99.654576856649385</v>
      </c>
      <c r="C32" s="140">
        <v>99.637681159420282</v>
      </c>
      <c r="D32" s="140">
        <v>99.669966996699671</v>
      </c>
      <c r="E32" s="140"/>
      <c r="F32" s="140">
        <v>99.115044247787608</v>
      </c>
      <c r="G32" s="140">
        <v>100</v>
      </c>
      <c r="H32" s="140">
        <v>98.360655737704917</v>
      </c>
      <c r="I32" s="140"/>
      <c r="J32" s="140">
        <v>100</v>
      </c>
      <c r="K32" s="140">
        <v>100</v>
      </c>
      <c r="L32" s="140">
        <v>100</v>
      </c>
      <c r="M32" s="140"/>
      <c r="N32" s="140">
        <v>99.236641221374043</v>
      </c>
      <c r="O32" s="140">
        <v>98.529411764705884</v>
      </c>
      <c r="P32" s="140">
        <v>100</v>
      </c>
      <c r="Q32" s="140"/>
      <c r="R32" s="140">
        <v>100</v>
      </c>
      <c r="S32" s="140">
        <v>100</v>
      </c>
      <c r="T32" s="140">
        <v>100</v>
      </c>
      <c r="U32" s="140"/>
      <c r="V32" s="140">
        <v>100</v>
      </c>
      <c r="W32" s="140">
        <v>100</v>
      </c>
      <c r="X32" s="140">
        <v>100</v>
      </c>
      <c r="Y32" s="140"/>
      <c r="Z32" s="140" t="s">
        <v>191</v>
      </c>
      <c r="AA32" s="140" t="s">
        <v>191</v>
      </c>
      <c r="AB32" s="140" t="s">
        <v>191</v>
      </c>
      <c r="AC32" s="121"/>
    </row>
    <row r="33" spans="1:29" x14ac:dyDescent="0.25">
      <c r="A33" s="218" t="s">
        <v>122</v>
      </c>
      <c r="B33" s="218"/>
      <c r="C33" s="218"/>
      <c r="D33" s="218"/>
      <c r="E33" s="218"/>
      <c r="F33" s="218"/>
      <c r="G33" s="218"/>
      <c r="H33" s="218"/>
      <c r="I33" s="218"/>
      <c r="J33" s="218"/>
      <c r="K33" s="218"/>
      <c r="L33" s="218"/>
      <c r="M33" s="218"/>
      <c r="N33" s="218"/>
      <c r="O33" s="218"/>
      <c r="AC33" s="121"/>
    </row>
    <row r="35" spans="1:29" x14ac:dyDescent="0.25">
      <c r="AC35" s="121"/>
    </row>
    <row r="36" spans="1:29" x14ac:dyDescent="0.25">
      <c r="AC36" s="121"/>
    </row>
    <row r="37" spans="1:29" x14ac:dyDescent="0.25">
      <c r="AC37" s="121"/>
    </row>
    <row r="38" spans="1:29" x14ac:dyDescent="0.25">
      <c r="AC38" s="121"/>
    </row>
    <row r="39" spans="1:29" x14ac:dyDescent="0.25">
      <c r="AC39" s="121"/>
    </row>
    <row r="40" spans="1:29" x14ac:dyDescent="0.25">
      <c r="AC40" s="121"/>
    </row>
    <row r="41" spans="1:29" x14ac:dyDescent="0.25">
      <c r="AC41" s="120"/>
    </row>
    <row r="42" spans="1:29" x14ac:dyDescent="0.25">
      <c r="AC42" s="121"/>
    </row>
    <row r="43" spans="1:29" x14ac:dyDescent="0.25">
      <c r="AC43" s="121"/>
    </row>
    <row r="44" spans="1:29" x14ac:dyDescent="0.25">
      <c r="AC44" s="121"/>
    </row>
  </sheetData>
  <mergeCells count="14">
    <mergeCell ref="R6:T6"/>
    <mergeCell ref="V6:X6"/>
    <mergeCell ref="Z6:AB6"/>
    <mergeCell ref="A33:O33"/>
    <mergeCell ref="A6:A7"/>
    <mergeCell ref="B6:D6"/>
    <mergeCell ref="F6:H6"/>
    <mergeCell ref="J6:L6"/>
    <mergeCell ref="N6:P6"/>
    <mergeCell ref="A5:AB5"/>
    <mergeCell ref="A1:AB1"/>
    <mergeCell ref="A2:AB2"/>
    <mergeCell ref="A3:AB3"/>
    <mergeCell ref="A4:AB4"/>
  </mergeCells>
  <hyperlinks>
    <hyperlink ref="AC2" location="Contenido!A1" display="Contenido" xr:uid="{EE700099-2539-49F0-B7D0-6E1E04DA13F0}"/>
  </hyperlinks>
  <pageMargins left="0.7" right="0.7" top="0.75" bottom="0.75" header="0.3" footer="0.3"/>
  <pageSetup scale="6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C5E98-48E2-403F-8E5A-5C200112323B}">
  <sheetPr>
    <tabColor rgb="FFF2DAB1"/>
    <pageSetUpPr fitToPage="1"/>
  </sheetPr>
  <dimension ref="A1:AC44"/>
  <sheetViews>
    <sheetView showGridLines="0" topLeftCell="C1" workbookViewId="0">
      <selection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5703125" customWidth="1"/>
    <col min="6" max="8" width="8.28515625" customWidth="1"/>
    <col min="9" max="9" width="1.28515625" customWidth="1"/>
    <col min="10" max="12" width="8.28515625" customWidth="1"/>
    <col min="13" max="13" width="1.7109375" customWidth="1"/>
    <col min="14" max="16" width="8.28515625" customWidth="1"/>
    <col min="17" max="17" width="1.7109375" customWidth="1"/>
    <col min="18" max="20" width="8.28515625" customWidth="1"/>
    <col min="21" max="21" width="1.28515625" customWidth="1"/>
    <col min="22" max="24" width="8.28515625" customWidth="1"/>
    <col min="25" max="25" width="1.5703125" customWidth="1"/>
    <col min="26" max="28" width="8.28515625" customWidth="1"/>
    <col min="29" max="29" width="14" style="119" customWidth="1"/>
  </cols>
  <sheetData>
    <row r="1" spans="1:29" x14ac:dyDescent="0.25">
      <c r="A1" s="223" t="s">
        <v>266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</row>
    <row r="2" spans="1:29" x14ac:dyDescent="0.25">
      <c r="A2" s="224" t="s">
        <v>252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114" t="s">
        <v>0</v>
      </c>
    </row>
    <row r="3" spans="1:29" x14ac:dyDescent="0.25">
      <c r="A3" s="223" t="s">
        <v>195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</row>
    <row r="4" spans="1:29" x14ac:dyDescent="0.25">
      <c r="A4" s="224" t="s">
        <v>235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</row>
    <row r="5" spans="1:29" x14ac:dyDescent="0.25">
      <c r="A5" s="224" t="s">
        <v>182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</row>
    <row r="6" spans="1:29" x14ac:dyDescent="0.25">
      <c r="A6" s="228" t="s">
        <v>196</v>
      </c>
      <c r="B6" s="226" t="s">
        <v>130</v>
      </c>
      <c r="C6" s="226"/>
      <c r="D6" s="226"/>
      <c r="E6" s="82"/>
      <c r="F6" s="226" t="s">
        <v>158</v>
      </c>
      <c r="G6" s="226"/>
      <c r="H6" s="226"/>
      <c r="I6" s="82"/>
      <c r="J6" s="226" t="s">
        <v>159</v>
      </c>
      <c r="K6" s="226"/>
      <c r="L6" s="226"/>
      <c r="M6" s="82"/>
      <c r="N6" s="226" t="s">
        <v>160</v>
      </c>
      <c r="O6" s="226"/>
      <c r="P6" s="226"/>
      <c r="Q6" s="82"/>
      <c r="R6" s="226" t="s">
        <v>162</v>
      </c>
      <c r="S6" s="226"/>
      <c r="T6" s="226"/>
      <c r="U6" s="82"/>
      <c r="V6" s="226" t="s">
        <v>163</v>
      </c>
      <c r="W6" s="226"/>
      <c r="X6" s="226"/>
      <c r="Y6" s="82"/>
      <c r="Z6" s="226" t="s">
        <v>164</v>
      </c>
      <c r="AA6" s="226"/>
      <c r="AB6" s="226"/>
    </row>
    <row r="7" spans="1:29" x14ac:dyDescent="0.25">
      <c r="A7" s="228"/>
      <c r="B7" s="83" t="s">
        <v>130</v>
      </c>
      <c r="C7" s="83" t="s">
        <v>184</v>
      </c>
      <c r="D7" s="83" t="s">
        <v>185</v>
      </c>
      <c r="E7" s="82"/>
      <c r="F7" s="83" t="s">
        <v>130</v>
      </c>
      <c r="G7" s="83" t="s">
        <v>184</v>
      </c>
      <c r="H7" s="83" t="s">
        <v>185</v>
      </c>
      <c r="I7" s="82"/>
      <c r="J7" s="83" t="s">
        <v>130</v>
      </c>
      <c r="K7" s="83" t="s">
        <v>184</v>
      </c>
      <c r="L7" s="83" t="s">
        <v>185</v>
      </c>
      <c r="M7" s="82"/>
      <c r="N7" s="83" t="s">
        <v>130</v>
      </c>
      <c r="O7" s="83" t="s">
        <v>184</v>
      </c>
      <c r="P7" s="83" t="s">
        <v>185</v>
      </c>
      <c r="Q7" s="82"/>
      <c r="R7" s="83" t="s">
        <v>130</v>
      </c>
      <c r="S7" s="83" t="s">
        <v>184</v>
      </c>
      <c r="T7" s="83" t="s">
        <v>185</v>
      </c>
      <c r="U7" s="82"/>
      <c r="V7" s="83" t="s">
        <v>130</v>
      </c>
      <c r="W7" s="83" t="s">
        <v>184</v>
      </c>
      <c r="X7" s="83" t="s">
        <v>185</v>
      </c>
      <c r="Y7" s="82"/>
      <c r="Z7" s="83" t="s">
        <v>130</v>
      </c>
      <c r="AA7" s="83" t="s">
        <v>184</v>
      </c>
      <c r="AB7" s="83" t="s">
        <v>185</v>
      </c>
      <c r="AC7" s="120"/>
    </row>
    <row r="8" spans="1:29" s="2" customFormat="1" x14ac:dyDescent="0.25">
      <c r="A8" s="25" t="s">
        <v>130</v>
      </c>
      <c r="B8" s="78">
        <f>SUM(B9:B32)</f>
        <v>302</v>
      </c>
      <c r="C8" s="78">
        <f>SUM(C9:C32)</f>
        <v>164</v>
      </c>
      <c r="D8" s="78">
        <f>SUM(D9:D32)</f>
        <v>138</v>
      </c>
      <c r="E8" s="78"/>
      <c r="F8" s="78">
        <f t="shared" ref="F8:X8" si="0">SUM(F9:F32)</f>
        <v>62</v>
      </c>
      <c r="G8" s="78">
        <f t="shared" si="0"/>
        <v>35</v>
      </c>
      <c r="H8" s="78">
        <f t="shared" si="0"/>
        <v>27</v>
      </c>
      <c r="I8" s="78"/>
      <c r="J8" s="78">
        <f t="shared" si="0"/>
        <v>67</v>
      </c>
      <c r="K8" s="78">
        <f t="shared" si="0"/>
        <v>21</v>
      </c>
      <c r="L8" s="78">
        <f t="shared" si="0"/>
        <v>46</v>
      </c>
      <c r="M8" s="78"/>
      <c r="N8" s="78">
        <f t="shared" si="0"/>
        <v>64</v>
      </c>
      <c r="O8" s="78">
        <f t="shared" si="0"/>
        <v>38</v>
      </c>
      <c r="P8" s="78">
        <f t="shared" si="0"/>
        <v>26</v>
      </c>
      <c r="Q8" s="78"/>
      <c r="R8" s="78">
        <f t="shared" si="0"/>
        <v>95</v>
      </c>
      <c r="S8" s="78">
        <f t="shared" si="0"/>
        <v>58</v>
      </c>
      <c r="T8" s="78">
        <f t="shared" si="0"/>
        <v>37</v>
      </c>
      <c r="U8" s="78"/>
      <c r="V8" s="78">
        <f t="shared" si="0"/>
        <v>14</v>
      </c>
      <c r="W8" s="78">
        <f t="shared" si="0"/>
        <v>12</v>
      </c>
      <c r="X8" s="78">
        <f t="shared" si="0"/>
        <v>2</v>
      </c>
      <c r="Y8" s="78"/>
      <c r="Z8" s="155" t="s">
        <v>191</v>
      </c>
      <c r="AA8" s="155" t="s">
        <v>191</v>
      </c>
      <c r="AB8" s="155" t="s">
        <v>191</v>
      </c>
      <c r="AC8" s="119"/>
    </row>
    <row r="9" spans="1:29" x14ac:dyDescent="0.25">
      <c r="A9" s="26" t="s">
        <v>197</v>
      </c>
      <c r="B9" s="156">
        <f>F9+J9+N9+R9+V9</f>
        <v>59</v>
      </c>
      <c r="C9" s="156">
        <f t="shared" ref="C9:D20" si="1">G9+K9+O9+S9+W9</f>
        <v>36</v>
      </c>
      <c r="D9" s="156">
        <f>H9+L9+P9+T9</f>
        <v>23</v>
      </c>
      <c r="E9" s="156"/>
      <c r="F9" s="156">
        <v>13</v>
      </c>
      <c r="G9" s="156">
        <v>10</v>
      </c>
      <c r="H9" s="156">
        <v>3</v>
      </c>
      <c r="I9" s="156"/>
      <c r="J9" s="156">
        <v>13</v>
      </c>
      <c r="K9" s="156">
        <v>7</v>
      </c>
      <c r="L9" s="156">
        <v>6</v>
      </c>
      <c r="M9" s="156"/>
      <c r="N9" s="156">
        <v>10</v>
      </c>
      <c r="O9" s="156">
        <v>5</v>
      </c>
      <c r="P9" s="156">
        <v>5</v>
      </c>
      <c r="Q9" s="156"/>
      <c r="R9" s="156">
        <v>22</v>
      </c>
      <c r="S9" s="156">
        <v>13</v>
      </c>
      <c r="T9" s="156">
        <v>9</v>
      </c>
      <c r="U9" s="156"/>
      <c r="V9" s="156">
        <v>1</v>
      </c>
      <c r="W9" s="156">
        <v>1</v>
      </c>
      <c r="X9" s="156" t="s">
        <v>191</v>
      </c>
      <c r="Y9" s="156"/>
      <c r="Z9" s="156" t="s">
        <v>191</v>
      </c>
      <c r="AA9" s="156" t="s">
        <v>191</v>
      </c>
      <c r="AB9" s="156" t="s">
        <v>191</v>
      </c>
      <c r="AC9" s="120"/>
    </row>
    <row r="10" spans="1:29" x14ac:dyDescent="0.25">
      <c r="A10" s="26" t="s">
        <v>198</v>
      </c>
      <c r="B10" s="156">
        <f t="shared" ref="B10:B22" si="2">F10+J10+N10+R10+V10</f>
        <v>87</v>
      </c>
      <c r="C10" s="156">
        <f t="shared" si="1"/>
        <v>66</v>
      </c>
      <c r="D10" s="156">
        <f>H10+L10+P10+T10</f>
        <v>21</v>
      </c>
      <c r="E10" s="156"/>
      <c r="F10" s="156">
        <v>15</v>
      </c>
      <c r="G10" s="156">
        <v>11</v>
      </c>
      <c r="H10" s="156">
        <v>4</v>
      </c>
      <c r="I10" s="156"/>
      <c r="J10" s="156">
        <v>11</v>
      </c>
      <c r="K10" s="156">
        <v>5</v>
      </c>
      <c r="L10" s="156">
        <v>6</v>
      </c>
      <c r="M10" s="156"/>
      <c r="N10" s="156">
        <v>19</v>
      </c>
      <c r="O10" s="156">
        <v>15</v>
      </c>
      <c r="P10" s="156">
        <v>4</v>
      </c>
      <c r="Q10" s="156"/>
      <c r="R10" s="156">
        <v>37</v>
      </c>
      <c r="S10" s="156">
        <v>30</v>
      </c>
      <c r="T10" s="156">
        <v>7</v>
      </c>
      <c r="U10" s="156"/>
      <c r="V10" s="156">
        <v>5</v>
      </c>
      <c r="W10" s="156">
        <v>5</v>
      </c>
      <c r="X10" s="156" t="s">
        <v>191</v>
      </c>
      <c r="Y10" s="156"/>
      <c r="Z10" s="156" t="s">
        <v>191</v>
      </c>
      <c r="AA10" s="156" t="s">
        <v>191</v>
      </c>
      <c r="AB10" s="156" t="s">
        <v>191</v>
      </c>
    </row>
    <row r="11" spans="1:29" x14ac:dyDescent="0.25">
      <c r="A11" s="26" t="s">
        <v>199</v>
      </c>
      <c r="B11" s="156">
        <f t="shared" si="2"/>
        <v>25</v>
      </c>
      <c r="C11" s="156">
        <f>G11+O11+S11+W11</f>
        <v>7</v>
      </c>
      <c r="D11" s="156">
        <f>H11+L11+P11</f>
        <v>18</v>
      </c>
      <c r="E11" s="156"/>
      <c r="F11" s="156">
        <v>4</v>
      </c>
      <c r="G11" s="156">
        <v>1</v>
      </c>
      <c r="H11" s="156">
        <v>3</v>
      </c>
      <c r="I11" s="156"/>
      <c r="J11" s="156">
        <v>13</v>
      </c>
      <c r="K11" s="156" t="s">
        <v>191</v>
      </c>
      <c r="L11" s="156">
        <v>13</v>
      </c>
      <c r="M11" s="156"/>
      <c r="N11" s="156">
        <v>4</v>
      </c>
      <c r="O11" s="156">
        <v>2</v>
      </c>
      <c r="P11" s="156">
        <v>2</v>
      </c>
      <c r="Q11" s="156"/>
      <c r="R11" s="156">
        <v>2</v>
      </c>
      <c r="S11" s="156">
        <v>2</v>
      </c>
      <c r="T11" s="156" t="s">
        <v>191</v>
      </c>
      <c r="U11" s="156"/>
      <c r="V11" s="156">
        <v>2</v>
      </c>
      <c r="W11" s="156">
        <v>2</v>
      </c>
      <c r="X11" s="156" t="s">
        <v>191</v>
      </c>
      <c r="Y11" s="156"/>
      <c r="Z11" s="156" t="s">
        <v>191</v>
      </c>
      <c r="AA11" s="156" t="s">
        <v>191</v>
      </c>
      <c r="AB11" s="156" t="s">
        <v>191</v>
      </c>
    </row>
    <row r="12" spans="1:29" x14ac:dyDescent="0.25">
      <c r="A12" s="26" t="s">
        <v>200</v>
      </c>
      <c r="B12" s="148" t="s">
        <v>191</v>
      </c>
      <c r="C12" s="148" t="s">
        <v>191</v>
      </c>
      <c r="D12" s="148" t="s">
        <v>191</v>
      </c>
      <c r="E12" s="148"/>
      <c r="F12" s="148" t="s">
        <v>191</v>
      </c>
      <c r="G12" s="148" t="s">
        <v>191</v>
      </c>
      <c r="H12" s="148" t="s">
        <v>191</v>
      </c>
      <c r="I12" s="148"/>
      <c r="J12" s="148" t="s">
        <v>191</v>
      </c>
      <c r="K12" s="148" t="s">
        <v>191</v>
      </c>
      <c r="L12" s="148" t="s">
        <v>191</v>
      </c>
      <c r="M12" s="148"/>
      <c r="N12" s="148" t="s">
        <v>191</v>
      </c>
      <c r="O12" s="148" t="s">
        <v>191</v>
      </c>
      <c r="P12" s="148" t="s">
        <v>191</v>
      </c>
      <c r="Q12" s="148"/>
      <c r="R12" s="148" t="s">
        <v>191</v>
      </c>
      <c r="S12" s="148" t="s">
        <v>191</v>
      </c>
      <c r="T12" s="148" t="s">
        <v>191</v>
      </c>
      <c r="U12" s="148"/>
      <c r="V12" s="148" t="s">
        <v>191</v>
      </c>
      <c r="W12" s="148" t="s">
        <v>191</v>
      </c>
      <c r="X12" s="148" t="s">
        <v>191</v>
      </c>
      <c r="Y12" s="148"/>
      <c r="Z12" s="156" t="s">
        <v>191</v>
      </c>
      <c r="AA12" s="156" t="s">
        <v>191</v>
      </c>
      <c r="AB12" s="156" t="s">
        <v>191</v>
      </c>
    </row>
    <row r="13" spans="1:29" x14ac:dyDescent="0.25">
      <c r="A13" s="26" t="s">
        <v>201</v>
      </c>
      <c r="B13" s="156">
        <f>J13+R13</f>
        <v>2</v>
      </c>
      <c r="C13" s="156">
        <f>K13</f>
        <v>1</v>
      </c>
      <c r="D13" s="156">
        <f>T13</f>
        <v>1</v>
      </c>
      <c r="E13" s="156"/>
      <c r="F13" s="148" t="s">
        <v>191</v>
      </c>
      <c r="G13" s="148" t="s">
        <v>191</v>
      </c>
      <c r="H13" s="148" t="s">
        <v>191</v>
      </c>
      <c r="I13" s="156"/>
      <c r="J13" s="156">
        <v>1</v>
      </c>
      <c r="K13" s="156">
        <v>1</v>
      </c>
      <c r="L13" s="156" t="s">
        <v>191</v>
      </c>
      <c r="M13" s="156"/>
      <c r="N13" s="156" t="s">
        <v>191</v>
      </c>
      <c r="O13" s="156" t="s">
        <v>191</v>
      </c>
      <c r="P13" s="156" t="s">
        <v>191</v>
      </c>
      <c r="Q13" s="156"/>
      <c r="R13" s="156">
        <v>1</v>
      </c>
      <c r="S13" s="156" t="s">
        <v>191</v>
      </c>
      <c r="T13" s="156">
        <v>1</v>
      </c>
      <c r="U13" s="156"/>
      <c r="V13" s="156" t="s">
        <v>191</v>
      </c>
      <c r="W13" s="156" t="s">
        <v>191</v>
      </c>
      <c r="X13" s="156" t="s">
        <v>191</v>
      </c>
      <c r="Y13" s="156"/>
      <c r="Z13" s="156" t="s">
        <v>191</v>
      </c>
      <c r="AA13" s="156" t="s">
        <v>191</v>
      </c>
      <c r="AB13" s="156" t="s">
        <v>191</v>
      </c>
      <c r="AC13" s="121"/>
    </row>
    <row r="14" spans="1:29" x14ac:dyDescent="0.25">
      <c r="A14" s="26" t="s">
        <v>202</v>
      </c>
      <c r="B14" s="148" t="s">
        <v>191</v>
      </c>
      <c r="C14" s="148" t="s">
        <v>191</v>
      </c>
      <c r="D14" s="148" t="s">
        <v>191</v>
      </c>
      <c r="E14" s="148"/>
      <c r="F14" s="148" t="s">
        <v>191</v>
      </c>
      <c r="G14" s="148" t="s">
        <v>191</v>
      </c>
      <c r="H14" s="148" t="s">
        <v>191</v>
      </c>
      <c r="I14" s="148"/>
      <c r="J14" s="148" t="s">
        <v>191</v>
      </c>
      <c r="K14" s="148" t="s">
        <v>191</v>
      </c>
      <c r="L14" s="148" t="s">
        <v>191</v>
      </c>
      <c r="M14" s="148"/>
      <c r="N14" s="148" t="s">
        <v>191</v>
      </c>
      <c r="O14" s="148" t="s">
        <v>191</v>
      </c>
      <c r="P14" s="148" t="s">
        <v>191</v>
      </c>
      <c r="Q14" s="148"/>
      <c r="R14" s="148" t="s">
        <v>191</v>
      </c>
      <c r="S14" s="148" t="s">
        <v>191</v>
      </c>
      <c r="T14" s="148" t="s">
        <v>191</v>
      </c>
      <c r="U14" s="148"/>
      <c r="V14" s="148" t="s">
        <v>191</v>
      </c>
      <c r="W14" s="148" t="s">
        <v>191</v>
      </c>
      <c r="X14" s="148" t="s">
        <v>191</v>
      </c>
      <c r="Y14" s="148"/>
      <c r="Z14" s="156" t="s">
        <v>191</v>
      </c>
      <c r="AA14" s="156" t="s">
        <v>191</v>
      </c>
      <c r="AB14" s="156" t="s">
        <v>191</v>
      </c>
      <c r="AC14" s="120"/>
    </row>
    <row r="15" spans="1:29" x14ac:dyDescent="0.25">
      <c r="A15" s="26" t="s">
        <v>204</v>
      </c>
      <c r="B15" s="156">
        <f t="shared" si="2"/>
        <v>24</v>
      </c>
      <c r="C15" s="156">
        <f>G15+K15+S15</f>
        <v>6</v>
      </c>
      <c r="D15" s="156">
        <f t="shared" si="1"/>
        <v>18</v>
      </c>
      <c r="E15" s="156"/>
      <c r="F15" s="156">
        <v>5</v>
      </c>
      <c r="G15" s="156">
        <v>2</v>
      </c>
      <c r="H15" s="156">
        <v>3</v>
      </c>
      <c r="I15" s="156"/>
      <c r="J15" s="156">
        <v>8</v>
      </c>
      <c r="K15" s="156">
        <v>1</v>
      </c>
      <c r="L15" s="156">
        <v>7</v>
      </c>
      <c r="M15" s="156"/>
      <c r="N15" s="156">
        <v>2</v>
      </c>
      <c r="O15" s="156" t="s">
        <v>191</v>
      </c>
      <c r="P15" s="156">
        <v>2</v>
      </c>
      <c r="Q15" s="156"/>
      <c r="R15" s="156">
        <v>8</v>
      </c>
      <c r="S15" s="156">
        <v>3</v>
      </c>
      <c r="T15" s="156">
        <v>5</v>
      </c>
      <c r="U15" s="156"/>
      <c r="V15" s="156">
        <v>1</v>
      </c>
      <c r="W15" s="156" t="s">
        <v>191</v>
      </c>
      <c r="X15" s="156">
        <v>1</v>
      </c>
      <c r="Y15" s="156"/>
      <c r="Z15" s="156" t="s">
        <v>191</v>
      </c>
      <c r="AA15" s="156" t="s">
        <v>191</v>
      </c>
      <c r="AB15" s="156" t="s">
        <v>191</v>
      </c>
      <c r="AC15" s="121"/>
    </row>
    <row r="16" spans="1:29" x14ac:dyDescent="0.25">
      <c r="A16" s="26" t="s">
        <v>205</v>
      </c>
      <c r="B16" s="156">
        <f>N16+V16</f>
        <v>2</v>
      </c>
      <c r="C16" s="156">
        <f>O16</f>
        <v>1</v>
      </c>
      <c r="D16" s="156">
        <f>X16</f>
        <v>1</v>
      </c>
      <c r="E16" s="156"/>
      <c r="F16" s="148" t="s">
        <v>191</v>
      </c>
      <c r="G16" s="148" t="s">
        <v>191</v>
      </c>
      <c r="H16" s="148" t="s">
        <v>191</v>
      </c>
      <c r="I16" s="156"/>
      <c r="J16" s="156" t="s">
        <v>191</v>
      </c>
      <c r="K16" s="156" t="s">
        <v>191</v>
      </c>
      <c r="L16" s="156" t="s">
        <v>191</v>
      </c>
      <c r="M16" s="156"/>
      <c r="N16" s="156">
        <v>1</v>
      </c>
      <c r="O16" s="156">
        <v>1</v>
      </c>
      <c r="P16" s="156" t="s">
        <v>191</v>
      </c>
      <c r="Q16" s="156"/>
      <c r="R16" s="156" t="s">
        <v>191</v>
      </c>
      <c r="S16" s="156" t="s">
        <v>191</v>
      </c>
      <c r="T16" s="156" t="s">
        <v>191</v>
      </c>
      <c r="U16" s="156"/>
      <c r="V16" s="156">
        <v>1</v>
      </c>
      <c r="W16" s="156" t="s">
        <v>191</v>
      </c>
      <c r="X16" s="156">
        <v>1</v>
      </c>
      <c r="Y16" s="156"/>
      <c r="Z16" s="156" t="s">
        <v>191</v>
      </c>
      <c r="AA16" s="156" t="s">
        <v>191</v>
      </c>
      <c r="AB16" s="156" t="s">
        <v>191</v>
      </c>
      <c r="AC16" s="121"/>
    </row>
    <row r="17" spans="1:29" x14ac:dyDescent="0.25">
      <c r="A17" s="26" t="s">
        <v>206</v>
      </c>
      <c r="B17" s="148" t="s">
        <v>191</v>
      </c>
      <c r="C17" s="148" t="s">
        <v>191</v>
      </c>
      <c r="D17" s="148" t="s">
        <v>191</v>
      </c>
      <c r="E17" s="148"/>
      <c r="F17" s="148" t="s">
        <v>191</v>
      </c>
      <c r="G17" s="148" t="s">
        <v>191</v>
      </c>
      <c r="H17" s="148" t="s">
        <v>191</v>
      </c>
      <c r="I17" s="148"/>
      <c r="J17" s="148" t="s">
        <v>191</v>
      </c>
      <c r="K17" s="148" t="s">
        <v>191</v>
      </c>
      <c r="L17" s="148" t="s">
        <v>191</v>
      </c>
      <c r="M17" s="148"/>
      <c r="N17" s="148" t="s">
        <v>191</v>
      </c>
      <c r="O17" s="148" t="s">
        <v>191</v>
      </c>
      <c r="P17" s="148" t="s">
        <v>191</v>
      </c>
      <c r="Q17" s="148"/>
      <c r="R17" s="148" t="s">
        <v>191</v>
      </c>
      <c r="S17" s="148" t="s">
        <v>191</v>
      </c>
      <c r="T17" s="148" t="s">
        <v>191</v>
      </c>
      <c r="U17" s="148"/>
      <c r="V17" s="148" t="s">
        <v>191</v>
      </c>
      <c r="W17" s="148" t="s">
        <v>191</v>
      </c>
      <c r="X17" s="148" t="s">
        <v>191</v>
      </c>
      <c r="Y17" s="148"/>
      <c r="Z17" s="156" t="s">
        <v>191</v>
      </c>
      <c r="AA17" s="156" t="s">
        <v>191</v>
      </c>
      <c r="AB17" s="156" t="s">
        <v>191</v>
      </c>
      <c r="AC17" s="121"/>
    </row>
    <row r="18" spans="1:29" x14ac:dyDescent="0.25">
      <c r="A18" s="108" t="s">
        <v>208</v>
      </c>
      <c r="B18" s="156">
        <f t="shared" si="2"/>
        <v>17</v>
      </c>
      <c r="C18" s="156">
        <f>G18+O18+S18+W18</f>
        <v>12</v>
      </c>
      <c r="D18" s="156">
        <f>H18+L18+P18</f>
        <v>5</v>
      </c>
      <c r="E18" s="156"/>
      <c r="F18" s="156">
        <v>8</v>
      </c>
      <c r="G18" s="156">
        <v>5</v>
      </c>
      <c r="H18" s="156">
        <v>3</v>
      </c>
      <c r="I18" s="156"/>
      <c r="J18" s="156">
        <v>1</v>
      </c>
      <c r="K18" s="156" t="s">
        <v>191</v>
      </c>
      <c r="L18" s="156">
        <v>1</v>
      </c>
      <c r="M18" s="156"/>
      <c r="N18" s="156">
        <v>5</v>
      </c>
      <c r="O18" s="156">
        <v>4</v>
      </c>
      <c r="P18" s="156">
        <v>1</v>
      </c>
      <c r="Q18" s="156"/>
      <c r="R18" s="156">
        <v>2</v>
      </c>
      <c r="S18" s="156">
        <v>2</v>
      </c>
      <c r="T18" s="156" t="s">
        <v>191</v>
      </c>
      <c r="U18" s="156"/>
      <c r="V18" s="156">
        <v>1</v>
      </c>
      <c r="W18" s="156">
        <v>1</v>
      </c>
      <c r="X18" s="156" t="s">
        <v>191</v>
      </c>
      <c r="Y18" s="156"/>
      <c r="Z18" s="156" t="s">
        <v>191</v>
      </c>
      <c r="AA18" s="156" t="s">
        <v>191</v>
      </c>
      <c r="AB18" s="156" t="s">
        <v>191</v>
      </c>
      <c r="AC18" s="121"/>
    </row>
    <row r="19" spans="1:29" x14ac:dyDescent="0.25">
      <c r="A19" s="26" t="s">
        <v>209</v>
      </c>
      <c r="B19" s="156">
        <f>F19+R19</f>
        <v>4</v>
      </c>
      <c r="C19" s="156" t="s">
        <v>191</v>
      </c>
      <c r="D19" s="156">
        <f>H19+T19</f>
        <v>4</v>
      </c>
      <c r="E19" s="156"/>
      <c r="F19" s="156">
        <v>1</v>
      </c>
      <c r="G19" s="148" t="s">
        <v>191</v>
      </c>
      <c r="H19" s="156">
        <v>1</v>
      </c>
      <c r="I19" s="156"/>
      <c r="J19" s="156" t="s">
        <v>191</v>
      </c>
      <c r="K19" s="156" t="s">
        <v>191</v>
      </c>
      <c r="L19" s="156" t="s">
        <v>191</v>
      </c>
      <c r="M19" s="156"/>
      <c r="N19" s="156" t="s">
        <v>191</v>
      </c>
      <c r="O19" s="156" t="s">
        <v>191</v>
      </c>
      <c r="P19" s="156" t="s">
        <v>191</v>
      </c>
      <c r="Q19" s="156"/>
      <c r="R19" s="156">
        <v>3</v>
      </c>
      <c r="S19" s="156" t="s">
        <v>191</v>
      </c>
      <c r="T19" s="156">
        <v>3</v>
      </c>
      <c r="U19" s="156"/>
      <c r="V19" s="156" t="s">
        <v>191</v>
      </c>
      <c r="W19" s="156" t="s">
        <v>191</v>
      </c>
      <c r="X19" s="156" t="s">
        <v>191</v>
      </c>
      <c r="Y19" s="156"/>
      <c r="Z19" s="156" t="s">
        <v>191</v>
      </c>
      <c r="AA19" s="156" t="s">
        <v>191</v>
      </c>
      <c r="AB19" s="156" t="s">
        <v>191</v>
      </c>
      <c r="AC19" s="121"/>
    </row>
    <row r="20" spans="1:29" x14ac:dyDescent="0.25">
      <c r="A20" s="26" t="s">
        <v>210</v>
      </c>
      <c r="B20" s="156">
        <f t="shared" si="2"/>
        <v>34</v>
      </c>
      <c r="C20" s="156">
        <f t="shared" si="1"/>
        <v>20</v>
      </c>
      <c r="D20" s="156">
        <f>H20+L20+P20+T20</f>
        <v>14</v>
      </c>
      <c r="E20" s="156"/>
      <c r="F20" s="156">
        <v>4</v>
      </c>
      <c r="G20" s="156">
        <v>2</v>
      </c>
      <c r="H20" s="156">
        <v>2</v>
      </c>
      <c r="I20" s="156"/>
      <c r="J20" s="156">
        <v>5</v>
      </c>
      <c r="K20" s="156">
        <v>3</v>
      </c>
      <c r="L20" s="156">
        <v>2</v>
      </c>
      <c r="M20" s="156"/>
      <c r="N20" s="156">
        <v>9</v>
      </c>
      <c r="O20" s="156">
        <v>8</v>
      </c>
      <c r="P20" s="156">
        <v>1</v>
      </c>
      <c r="Q20" s="156"/>
      <c r="R20" s="156">
        <v>15</v>
      </c>
      <c r="S20" s="156">
        <v>6</v>
      </c>
      <c r="T20" s="156">
        <v>9</v>
      </c>
      <c r="U20" s="156"/>
      <c r="V20" s="156">
        <v>1</v>
      </c>
      <c r="W20" s="156">
        <v>1</v>
      </c>
      <c r="X20" s="156" t="s">
        <v>191</v>
      </c>
      <c r="Y20" s="156"/>
      <c r="Z20" s="156" t="s">
        <v>191</v>
      </c>
      <c r="AA20" s="156" t="s">
        <v>191</v>
      </c>
      <c r="AB20" s="156" t="s">
        <v>191</v>
      </c>
      <c r="AC20" s="121"/>
    </row>
    <row r="21" spans="1:29" x14ac:dyDescent="0.25">
      <c r="A21" s="26" t="s">
        <v>211</v>
      </c>
      <c r="B21" s="156">
        <f>F21+J21</f>
        <v>3</v>
      </c>
      <c r="C21" s="156">
        <f>K21</f>
        <v>2</v>
      </c>
      <c r="D21" s="156">
        <f>H21</f>
        <v>1</v>
      </c>
      <c r="E21" s="156"/>
      <c r="F21" s="156">
        <v>1</v>
      </c>
      <c r="G21" s="148" t="s">
        <v>191</v>
      </c>
      <c r="H21" s="156">
        <v>1</v>
      </c>
      <c r="I21" s="156"/>
      <c r="J21" s="156">
        <v>2</v>
      </c>
      <c r="K21" s="156">
        <v>2</v>
      </c>
      <c r="L21" s="156" t="s">
        <v>191</v>
      </c>
      <c r="M21" s="156"/>
      <c r="N21" s="156" t="s">
        <v>191</v>
      </c>
      <c r="O21" s="156" t="s">
        <v>191</v>
      </c>
      <c r="P21" s="156" t="s">
        <v>191</v>
      </c>
      <c r="Q21" s="156"/>
      <c r="R21" s="156" t="s">
        <v>191</v>
      </c>
      <c r="S21" s="156" t="s">
        <v>191</v>
      </c>
      <c r="T21" s="156" t="s">
        <v>191</v>
      </c>
      <c r="U21" s="156"/>
      <c r="V21" s="156" t="s">
        <v>191</v>
      </c>
      <c r="W21" s="156" t="s">
        <v>191</v>
      </c>
      <c r="X21" s="156" t="s">
        <v>191</v>
      </c>
      <c r="Y21" s="156"/>
      <c r="Z21" s="156" t="s">
        <v>191</v>
      </c>
      <c r="AA21" s="156" t="s">
        <v>191</v>
      </c>
      <c r="AB21" s="156" t="s">
        <v>191</v>
      </c>
      <c r="AC21" s="121"/>
    </row>
    <row r="22" spans="1:29" x14ac:dyDescent="0.25">
      <c r="A22" s="26" t="s">
        <v>212</v>
      </c>
      <c r="B22" s="156">
        <f t="shared" si="2"/>
        <v>22</v>
      </c>
      <c r="C22" s="156">
        <f>W22</f>
        <v>2</v>
      </c>
      <c r="D22" s="156">
        <f>H22+L22+P22+T22</f>
        <v>20</v>
      </c>
      <c r="E22" s="156"/>
      <c r="F22" s="156">
        <v>2</v>
      </c>
      <c r="G22" s="148" t="s">
        <v>191</v>
      </c>
      <c r="H22" s="156">
        <v>2</v>
      </c>
      <c r="I22" s="156"/>
      <c r="J22" s="156">
        <v>7</v>
      </c>
      <c r="K22" s="156" t="s">
        <v>191</v>
      </c>
      <c r="L22" s="156">
        <v>7</v>
      </c>
      <c r="M22" s="156"/>
      <c r="N22" s="156">
        <v>9</v>
      </c>
      <c r="O22" s="156" t="s">
        <v>191</v>
      </c>
      <c r="P22" s="156">
        <v>9</v>
      </c>
      <c r="Q22" s="156"/>
      <c r="R22" s="156">
        <v>2</v>
      </c>
      <c r="S22" s="156" t="s">
        <v>191</v>
      </c>
      <c r="T22" s="156">
        <v>2</v>
      </c>
      <c r="U22" s="156"/>
      <c r="V22" s="156">
        <v>2</v>
      </c>
      <c r="W22" s="156">
        <v>2</v>
      </c>
      <c r="X22" s="156" t="s">
        <v>191</v>
      </c>
      <c r="Y22" s="156"/>
      <c r="Z22" s="156" t="s">
        <v>191</v>
      </c>
      <c r="AA22" s="156" t="s">
        <v>191</v>
      </c>
      <c r="AB22" s="156" t="s">
        <v>191</v>
      </c>
      <c r="AC22" s="121"/>
    </row>
    <row r="23" spans="1:29" x14ac:dyDescent="0.25">
      <c r="A23" s="26" t="s">
        <v>213</v>
      </c>
      <c r="B23" s="156">
        <f>F23+J23+R23</f>
        <v>6</v>
      </c>
      <c r="C23" s="156">
        <f>G23+K23+S23</f>
        <v>4</v>
      </c>
      <c r="D23" s="156">
        <f>H23</f>
        <v>2</v>
      </c>
      <c r="E23" s="156"/>
      <c r="F23" s="156">
        <v>3</v>
      </c>
      <c r="G23" s="156">
        <v>1</v>
      </c>
      <c r="H23" s="156">
        <v>2</v>
      </c>
      <c r="I23" s="156"/>
      <c r="J23" s="156">
        <v>1</v>
      </c>
      <c r="K23" s="156">
        <v>1</v>
      </c>
      <c r="L23" s="156" t="s">
        <v>191</v>
      </c>
      <c r="M23" s="156"/>
      <c r="N23" s="156" t="s">
        <v>191</v>
      </c>
      <c r="O23" s="156" t="s">
        <v>191</v>
      </c>
      <c r="P23" s="156" t="s">
        <v>191</v>
      </c>
      <c r="Q23" s="156"/>
      <c r="R23" s="156">
        <v>2</v>
      </c>
      <c r="S23" s="156">
        <v>2</v>
      </c>
      <c r="T23" s="156" t="s">
        <v>191</v>
      </c>
      <c r="U23" s="156"/>
      <c r="V23" s="156" t="s">
        <v>191</v>
      </c>
      <c r="W23" s="156" t="s">
        <v>191</v>
      </c>
      <c r="X23" s="156" t="s">
        <v>191</v>
      </c>
      <c r="Y23" s="156"/>
      <c r="Z23" s="156" t="s">
        <v>191</v>
      </c>
      <c r="AA23" s="156" t="s">
        <v>191</v>
      </c>
      <c r="AB23" s="156" t="s">
        <v>191</v>
      </c>
      <c r="AC23" s="120"/>
    </row>
    <row r="24" spans="1:29" x14ac:dyDescent="0.25">
      <c r="A24" s="26" t="s">
        <v>214</v>
      </c>
      <c r="B24" s="156">
        <f>F24+R24</f>
        <v>3</v>
      </c>
      <c r="C24" s="156">
        <f>G24</f>
        <v>2</v>
      </c>
      <c r="D24" s="156">
        <f>T24</f>
        <v>1</v>
      </c>
      <c r="E24" s="156"/>
      <c r="F24" s="156">
        <v>2</v>
      </c>
      <c r="G24" s="156">
        <v>2</v>
      </c>
      <c r="H24" s="156" t="s">
        <v>191</v>
      </c>
      <c r="I24" s="156"/>
      <c r="J24" s="156" t="s">
        <v>191</v>
      </c>
      <c r="K24" s="156" t="s">
        <v>191</v>
      </c>
      <c r="L24" s="156" t="s">
        <v>191</v>
      </c>
      <c r="M24" s="156"/>
      <c r="N24" s="156" t="s">
        <v>191</v>
      </c>
      <c r="O24" s="156" t="s">
        <v>191</v>
      </c>
      <c r="P24" s="156" t="s">
        <v>191</v>
      </c>
      <c r="Q24" s="156"/>
      <c r="R24" s="156">
        <v>1</v>
      </c>
      <c r="S24" s="156" t="s">
        <v>191</v>
      </c>
      <c r="T24" s="156">
        <v>1</v>
      </c>
      <c r="U24" s="156"/>
      <c r="V24" s="156" t="s">
        <v>191</v>
      </c>
      <c r="W24" s="156" t="s">
        <v>191</v>
      </c>
      <c r="X24" s="156" t="s">
        <v>191</v>
      </c>
      <c r="Y24" s="156"/>
      <c r="Z24" s="156" t="s">
        <v>191</v>
      </c>
      <c r="AA24" s="156" t="s">
        <v>191</v>
      </c>
      <c r="AB24" s="156" t="s">
        <v>191</v>
      </c>
      <c r="AC24" s="121"/>
    </row>
    <row r="25" spans="1:29" x14ac:dyDescent="0.25">
      <c r="A25" s="26" t="s">
        <v>215</v>
      </c>
      <c r="B25" s="156">
        <f>J25</f>
        <v>2</v>
      </c>
      <c r="C25" s="156" t="s">
        <v>191</v>
      </c>
      <c r="D25" s="156">
        <f>L25</f>
        <v>2</v>
      </c>
      <c r="E25" s="156"/>
      <c r="F25" s="148" t="s">
        <v>191</v>
      </c>
      <c r="G25" s="148" t="s">
        <v>191</v>
      </c>
      <c r="H25" s="148" t="s">
        <v>191</v>
      </c>
      <c r="I25" s="156"/>
      <c r="J25" s="156">
        <v>2</v>
      </c>
      <c r="K25" s="156" t="s">
        <v>191</v>
      </c>
      <c r="L25" s="156">
        <v>2</v>
      </c>
      <c r="M25" s="156"/>
      <c r="N25" s="156" t="s">
        <v>191</v>
      </c>
      <c r="O25" s="156" t="s">
        <v>191</v>
      </c>
      <c r="P25" s="156" t="s">
        <v>191</v>
      </c>
      <c r="Q25" s="156"/>
      <c r="R25" s="156" t="s">
        <v>191</v>
      </c>
      <c r="S25" s="156" t="s">
        <v>191</v>
      </c>
      <c r="T25" s="156" t="s">
        <v>191</v>
      </c>
      <c r="U25" s="156"/>
      <c r="V25" s="156" t="s">
        <v>191</v>
      </c>
      <c r="W25" s="156" t="s">
        <v>191</v>
      </c>
      <c r="X25" s="156" t="s">
        <v>191</v>
      </c>
      <c r="Y25" s="156"/>
      <c r="Z25" s="156" t="s">
        <v>191</v>
      </c>
      <c r="AA25" s="156" t="s">
        <v>191</v>
      </c>
      <c r="AB25" s="156" t="s">
        <v>191</v>
      </c>
      <c r="AC25" s="121"/>
    </row>
    <row r="26" spans="1:29" x14ac:dyDescent="0.25">
      <c r="A26" s="26" t="s">
        <v>216</v>
      </c>
      <c r="B26" s="156">
        <f>F26+J26</f>
        <v>2</v>
      </c>
      <c r="C26" s="156" t="s">
        <v>191</v>
      </c>
      <c r="D26" s="156">
        <f>H26+L26</f>
        <v>2</v>
      </c>
      <c r="E26" s="156"/>
      <c r="F26" s="156">
        <v>1</v>
      </c>
      <c r="G26" s="156" t="s">
        <v>191</v>
      </c>
      <c r="H26" s="156">
        <v>1</v>
      </c>
      <c r="I26" s="156"/>
      <c r="J26" s="156">
        <v>1</v>
      </c>
      <c r="K26" s="156" t="s">
        <v>191</v>
      </c>
      <c r="L26" s="156">
        <v>1</v>
      </c>
      <c r="M26" s="156"/>
      <c r="N26" s="156" t="s">
        <v>191</v>
      </c>
      <c r="O26" s="156" t="s">
        <v>191</v>
      </c>
      <c r="P26" s="156" t="s">
        <v>191</v>
      </c>
      <c r="Q26" s="156"/>
      <c r="R26" s="156" t="s">
        <v>191</v>
      </c>
      <c r="S26" s="156" t="s">
        <v>191</v>
      </c>
      <c r="T26" s="156" t="s">
        <v>191</v>
      </c>
      <c r="U26" s="156"/>
      <c r="V26" s="156" t="s">
        <v>191</v>
      </c>
      <c r="W26" s="156" t="s">
        <v>191</v>
      </c>
      <c r="X26" s="156" t="s">
        <v>191</v>
      </c>
      <c r="Y26" s="156"/>
      <c r="Z26" s="156" t="s">
        <v>191</v>
      </c>
      <c r="AA26" s="156" t="s">
        <v>191</v>
      </c>
      <c r="AB26" s="156" t="s">
        <v>191</v>
      </c>
      <c r="AC26" s="121"/>
    </row>
    <row r="27" spans="1:29" x14ac:dyDescent="0.25">
      <c r="A27" s="26" t="s">
        <v>217</v>
      </c>
      <c r="B27" s="156">
        <f>F27+N27</f>
        <v>2</v>
      </c>
      <c r="C27" s="156">
        <f>G27</f>
        <v>1</v>
      </c>
      <c r="D27" s="156">
        <f>P27</f>
        <v>1</v>
      </c>
      <c r="E27" s="156"/>
      <c r="F27" s="156">
        <v>1</v>
      </c>
      <c r="G27" s="156">
        <v>1</v>
      </c>
      <c r="H27" s="156" t="s">
        <v>191</v>
      </c>
      <c r="I27" s="156"/>
      <c r="J27" s="156" t="s">
        <v>191</v>
      </c>
      <c r="K27" s="156" t="s">
        <v>191</v>
      </c>
      <c r="L27" s="156" t="s">
        <v>191</v>
      </c>
      <c r="M27" s="156"/>
      <c r="N27" s="156">
        <v>1</v>
      </c>
      <c r="O27" s="156" t="s">
        <v>191</v>
      </c>
      <c r="P27" s="156">
        <v>1</v>
      </c>
      <c r="Q27" s="156"/>
      <c r="R27" s="156" t="s">
        <v>191</v>
      </c>
      <c r="S27" s="156" t="s">
        <v>191</v>
      </c>
      <c r="T27" s="156" t="s">
        <v>191</v>
      </c>
      <c r="U27" s="156"/>
      <c r="V27" s="156" t="s">
        <v>191</v>
      </c>
      <c r="W27" s="156" t="s">
        <v>191</v>
      </c>
      <c r="X27" s="156" t="s">
        <v>191</v>
      </c>
      <c r="Y27" s="156"/>
      <c r="Z27" s="156" t="s">
        <v>191</v>
      </c>
      <c r="AA27" s="156" t="s">
        <v>191</v>
      </c>
      <c r="AB27" s="156" t="s">
        <v>191</v>
      </c>
      <c r="AC27" s="121"/>
    </row>
    <row r="28" spans="1:29" x14ac:dyDescent="0.25">
      <c r="A28" s="26" t="s">
        <v>218</v>
      </c>
      <c r="B28" s="156">
        <f>N28</f>
        <v>1</v>
      </c>
      <c r="C28" s="156">
        <f>O28</f>
        <v>1</v>
      </c>
      <c r="D28" s="156" t="s">
        <v>191</v>
      </c>
      <c r="E28" s="156"/>
      <c r="F28" s="156" t="s">
        <v>191</v>
      </c>
      <c r="G28" s="156" t="s">
        <v>191</v>
      </c>
      <c r="H28" s="156" t="s">
        <v>191</v>
      </c>
      <c r="I28" s="156"/>
      <c r="J28" s="156" t="s">
        <v>191</v>
      </c>
      <c r="K28" s="156" t="s">
        <v>191</v>
      </c>
      <c r="L28" s="156" t="s">
        <v>191</v>
      </c>
      <c r="M28" s="156"/>
      <c r="N28" s="156">
        <v>1</v>
      </c>
      <c r="O28" s="156">
        <v>1</v>
      </c>
      <c r="P28" s="156" t="s">
        <v>191</v>
      </c>
      <c r="Q28" s="156"/>
      <c r="R28" s="156" t="s">
        <v>191</v>
      </c>
      <c r="S28" s="156" t="s">
        <v>191</v>
      </c>
      <c r="T28" s="156" t="s">
        <v>191</v>
      </c>
      <c r="U28" s="156"/>
      <c r="V28" s="156" t="s">
        <v>191</v>
      </c>
      <c r="W28" s="156" t="s">
        <v>191</v>
      </c>
      <c r="X28" s="156" t="s">
        <v>191</v>
      </c>
      <c r="Y28" s="156"/>
      <c r="Z28" s="156" t="s">
        <v>191</v>
      </c>
      <c r="AA28" s="156" t="s">
        <v>191</v>
      </c>
      <c r="AB28" s="156" t="s">
        <v>191</v>
      </c>
      <c r="AC28" s="121"/>
    </row>
    <row r="29" spans="1:29" x14ac:dyDescent="0.25">
      <c r="A29" s="26" t="s">
        <v>219</v>
      </c>
      <c r="B29" s="156">
        <f>J29</f>
        <v>1</v>
      </c>
      <c r="C29" s="156" t="s">
        <v>191</v>
      </c>
      <c r="D29" s="156">
        <f>L29</f>
        <v>1</v>
      </c>
      <c r="E29" s="156"/>
      <c r="F29" s="156" t="s">
        <v>191</v>
      </c>
      <c r="G29" s="156" t="s">
        <v>191</v>
      </c>
      <c r="H29" s="156" t="s">
        <v>191</v>
      </c>
      <c r="I29" s="156"/>
      <c r="J29" s="156">
        <v>1</v>
      </c>
      <c r="K29" s="156" t="s">
        <v>191</v>
      </c>
      <c r="L29" s="156">
        <v>1</v>
      </c>
      <c r="M29" s="156"/>
      <c r="N29" s="156" t="s">
        <v>191</v>
      </c>
      <c r="O29" s="156" t="s">
        <v>191</v>
      </c>
      <c r="P29" s="156" t="s">
        <v>191</v>
      </c>
      <c r="Q29" s="156"/>
      <c r="R29" s="156" t="s">
        <v>191</v>
      </c>
      <c r="S29" s="156" t="s">
        <v>191</v>
      </c>
      <c r="T29" s="156" t="s">
        <v>191</v>
      </c>
      <c r="U29" s="156"/>
      <c r="V29" s="156" t="s">
        <v>191</v>
      </c>
      <c r="W29" s="156" t="s">
        <v>191</v>
      </c>
      <c r="X29" s="156" t="s">
        <v>191</v>
      </c>
      <c r="Y29" s="156"/>
      <c r="Z29" s="156" t="s">
        <v>191</v>
      </c>
      <c r="AA29" s="156" t="s">
        <v>191</v>
      </c>
      <c r="AB29" s="156" t="s">
        <v>191</v>
      </c>
      <c r="AC29" s="121"/>
    </row>
    <row r="30" spans="1:29" x14ac:dyDescent="0.25">
      <c r="A30" s="26" t="s">
        <v>220</v>
      </c>
      <c r="B30" s="156">
        <f>N30</f>
        <v>1</v>
      </c>
      <c r="C30" s="156">
        <f>O30</f>
        <v>1</v>
      </c>
      <c r="D30" s="156" t="s">
        <v>191</v>
      </c>
      <c r="E30" s="156"/>
      <c r="F30" s="156" t="s">
        <v>191</v>
      </c>
      <c r="G30" s="156" t="s">
        <v>191</v>
      </c>
      <c r="H30" s="156" t="s">
        <v>191</v>
      </c>
      <c r="I30" s="156"/>
      <c r="J30" s="156" t="s">
        <v>191</v>
      </c>
      <c r="K30" s="156" t="s">
        <v>191</v>
      </c>
      <c r="L30" s="156" t="s">
        <v>191</v>
      </c>
      <c r="M30" s="156"/>
      <c r="N30" s="156">
        <v>1</v>
      </c>
      <c r="O30" s="156">
        <v>1</v>
      </c>
      <c r="P30" s="156" t="s">
        <v>191</v>
      </c>
      <c r="Q30" s="156"/>
      <c r="R30" s="156" t="s">
        <v>191</v>
      </c>
      <c r="S30" s="156" t="s">
        <v>191</v>
      </c>
      <c r="T30" s="156" t="s">
        <v>191</v>
      </c>
      <c r="U30" s="156"/>
      <c r="V30" s="156" t="s">
        <v>191</v>
      </c>
      <c r="W30" s="156" t="s">
        <v>191</v>
      </c>
      <c r="X30" s="156" t="s">
        <v>191</v>
      </c>
      <c r="Y30" s="156"/>
      <c r="Z30" s="156" t="s">
        <v>191</v>
      </c>
      <c r="AA30" s="156" t="s">
        <v>191</v>
      </c>
      <c r="AB30" s="156" t="s">
        <v>191</v>
      </c>
      <c r="AC30" s="121"/>
    </row>
    <row r="31" spans="1:29" x14ac:dyDescent="0.25">
      <c r="A31" s="26" t="s">
        <v>221</v>
      </c>
      <c r="B31" s="156">
        <f>F31+J31+N31</f>
        <v>3</v>
      </c>
      <c r="C31" s="156">
        <f>K31</f>
        <v>1</v>
      </c>
      <c r="D31" s="156">
        <f>H31+P31</f>
        <v>2</v>
      </c>
      <c r="E31" s="156"/>
      <c r="F31" s="156">
        <v>1</v>
      </c>
      <c r="G31" s="156" t="s">
        <v>191</v>
      </c>
      <c r="H31" s="156">
        <v>1</v>
      </c>
      <c r="I31" s="156"/>
      <c r="J31" s="156">
        <v>1</v>
      </c>
      <c r="K31" s="156">
        <v>1</v>
      </c>
      <c r="L31" s="156" t="s">
        <v>191</v>
      </c>
      <c r="M31" s="156"/>
      <c r="N31" s="156">
        <v>1</v>
      </c>
      <c r="O31" s="156" t="s">
        <v>191</v>
      </c>
      <c r="P31" s="156">
        <v>1</v>
      </c>
      <c r="Q31" s="156"/>
      <c r="R31" s="156" t="s">
        <v>191</v>
      </c>
      <c r="S31" s="156" t="s">
        <v>191</v>
      </c>
      <c r="T31" s="156" t="s">
        <v>191</v>
      </c>
      <c r="U31" s="156"/>
      <c r="V31" s="156" t="s">
        <v>191</v>
      </c>
      <c r="W31" s="156" t="s">
        <v>191</v>
      </c>
      <c r="X31" s="156" t="s">
        <v>191</v>
      </c>
      <c r="Y31" s="156"/>
      <c r="Z31" s="156" t="s">
        <v>191</v>
      </c>
      <c r="AA31" s="156" t="s">
        <v>191</v>
      </c>
      <c r="AB31" s="156" t="s">
        <v>191</v>
      </c>
      <c r="AC31" s="121"/>
    </row>
    <row r="32" spans="1:29" ht="15.75" thickBot="1" x14ac:dyDescent="0.3">
      <c r="A32" s="27" t="s">
        <v>222</v>
      </c>
      <c r="B32" s="157">
        <f>F32+N32</f>
        <v>2</v>
      </c>
      <c r="C32" s="157">
        <f>O32</f>
        <v>1</v>
      </c>
      <c r="D32" s="157">
        <f>H32</f>
        <v>1</v>
      </c>
      <c r="E32" s="157"/>
      <c r="F32" s="157">
        <v>1</v>
      </c>
      <c r="G32" s="157" t="s">
        <v>191</v>
      </c>
      <c r="H32" s="157">
        <v>1</v>
      </c>
      <c r="I32" s="157"/>
      <c r="J32" s="157" t="s">
        <v>191</v>
      </c>
      <c r="K32" s="157" t="s">
        <v>191</v>
      </c>
      <c r="L32" s="157" t="s">
        <v>191</v>
      </c>
      <c r="M32" s="157"/>
      <c r="N32" s="157">
        <v>1</v>
      </c>
      <c r="O32" s="157">
        <v>1</v>
      </c>
      <c r="P32" s="157" t="s">
        <v>191</v>
      </c>
      <c r="Q32" s="157"/>
      <c r="R32" s="157" t="s">
        <v>191</v>
      </c>
      <c r="S32" s="157" t="s">
        <v>191</v>
      </c>
      <c r="T32" s="157" t="s">
        <v>191</v>
      </c>
      <c r="U32" s="157"/>
      <c r="V32" s="157" t="s">
        <v>191</v>
      </c>
      <c r="W32" s="157" t="s">
        <v>191</v>
      </c>
      <c r="X32" s="157" t="s">
        <v>191</v>
      </c>
      <c r="Y32" s="157"/>
      <c r="Z32" s="157" t="s">
        <v>191</v>
      </c>
      <c r="AA32" s="157" t="s">
        <v>191</v>
      </c>
      <c r="AB32" s="157" t="s">
        <v>191</v>
      </c>
      <c r="AC32" s="121"/>
    </row>
    <row r="33" spans="1:29" x14ac:dyDescent="0.25">
      <c r="A33" s="218" t="s">
        <v>122</v>
      </c>
      <c r="B33" s="218"/>
      <c r="C33" s="218"/>
      <c r="D33" s="218"/>
      <c r="E33" s="218"/>
      <c r="F33" s="218"/>
      <c r="G33" s="218"/>
      <c r="H33" s="218"/>
      <c r="I33" s="218"/>
      <c r="J33" s="218"/>
      <c r="K33" s="218"/>
      <c r="L33" s="218"/>
      <c r="M33" s="218"/>
      <c r="N33" s="218"/>
      <c r="O33" s="218"/>
      <c r="Q33" s="79"/>
      <c r="Y33" s="79"/>
      <c r="AC33" s="121"/>
    </row>
    <row r="34" spans="1:29" x14ac:dyDescent="0.25">
      <c r="Q34" s="79"/>
      <c r="Y34" s="79"/>
    </row>
    <row r="35" spans="1:29" x14ac:dyDescent="0.25">
      <c r="AC35" s="121"/>
    </row>
    <row r="36" spans="1:29" x14ac:dyDescent="0.25">
      <c r="AC36" s="121"/>
    </row>
    <row r="37" spans="1:29" x14ac:dyDescent="0.25">
      <c r="AC37" s="121"/>
    </row>
    <row r="38" spans="1:29" x14ac:dyDescent="0.25">
      <c r="AC38" s="121"/>
    </row>
    <row r="39" spans="1:29" x14ac:dyDescent="0.25">
      <c r="AC39" s="121"/>
    </row>
    <row r="40" spans="1:29" x14ac:dyDescent="0.25">
      <c r="AC40" s="121"/>
    </row>
    <row r="41" spans="1:29" x14ac:dyDescent="0.25">
      <c r="AC41" s="120"/>
    </row>
    <row r="42" spans="1:29" x14ac:dyDescent="0.25">
      <c r="AC42" s="121"/>
    </row>
    <row r="43" spans="1:29" x14ac:dyDescent="0.25">
      <c r="AC43" s="121"/>
    </row>
    <row r="44" spans="1:29" x14ac:dyDescent="0.25">
      <c r="AC44" s="121"/>
    </row>
  </sheetData>
  <mergeCells count="14">
    <mergeCell ref="R6:T6"/>
    <mergeCell ref="V6:X6"/>
    <mergeCell ref="Z6:AB6"/>
    <mergeCell ref="A33:O33"/>
    <mergeCell ref="A6:A7"/>
    <mergeCell ref="B6:D6"/>
    <mergeCell ref="F6:H6"/>
    <mergeCell ref="J6:L6"/>
    <mergeCell ref="N6:P6"/>
    <mergeCell ref="A5:AB5"/>
    <mergeCell ref="A1:AB1"/>
    <mergeCell ref="A2:AB2"/>
    <mergeCell ref="A3:AB3"/>
    <mergeCell ref="A4:AB4"/>
  </mergeCells>
  <hyperlinks>
    <hyperlink ref="AC2" location="Contenido!A1" display="Contenido" xr:uid="{AA392112-BCB4-49C5-AA95-98840693355F}"/>
  </hyperlinks>
  <pageMargins left="0.7" right="0.7" top="0.75" bottom="0.75" header="0.3" footer="0.3"/>
  <pageSetup scale="60" orientation="landscape" r:id="rId1"/>
  <ignoredErrors>
    <ignoredError sqref="C15 B19 B21 D21:D22 B29 C31" formula="1"/>
  </ignoredError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CC7E5-3F0D-4711-AAFD-141D6695DB2E}">
  <sheetPr>
    <tabColor rgb="FFF2DAB1"/>
    <pageSetUpPr fitToPage="1"/>
  </sheetPr>
  <dimension ref="A1:AC44"/>
  <sheetViews>
    <sheetView showGridLines="0" topLeftCell="C1" workbookViewId="0">
      <selection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28515625" customWidth="1"/>
    <col min="6" max="8" width="8.28515625" customWidth="1"/>
    <col min="9" max="9" width="1.5703125" customWidth="1"/>
    <col min="10" max="12" width="8.28515625" customWidth="1"/>
    <col min="13" max="13" width="1.7109375" customWidth="1"/>
    <col min="14" max="16" width="8.28515625" customWidth="1"/>
    <col min="17" max="17" width="1.7109375" customWidth="1"/>
    <col min="18" max="20" width="8.28515625" customWidth="1"/>
    <col min="21" max="21" width="1.28515625" customWidth="1"/>
    <col min="22" max="24" width="8.28515625" customWidth="1"/>
    <col min="25" max="25" width="1.140625" customWidth="1"/>
    <col min="26" max="28" width="8.28515625" customWidth="1"/>
    <col min="29" max="29" width="14" style="119" customWidth="1"/>
  </cols>
  <sheetData>
    <row r="1" spans="1:29" x14ac:dyDescent="0.25">
      <c r="A1" s="223" t="s">
        <v>267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</row>
    <row r="2" spans="1:29" x14ac:dyDescent="0.25">
      <c r="A2" s="224" t="s">
        <v>259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114" t="s">
        <v>0</v>
      </c>
    </row>
    <row r="3" spans="1:29" x14ac:dyDescent="0.25">
      <c r="A3" s="223" t="s">
        <v>195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</row>
    <row r="4" spans="1:29" x14ac:dyDescent="0.25">
      <c r="A4" s="224" t="s">
        <v>235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</row>
    <row r="5" spans="1:29" x14ac:dyDescent="0.25">
      <c r="A5" s="224" t="s">
        <v>182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</row>
    <row r="6" spans="1:29" x14ac:dyDescent="0.25">
      <c r="A6" s="228" t="s">
        <v>196</v>
      </c>
      <c r="B6" s="226" t="s">
        <v>130</v>
      </c>
      <c r="C6" s="226"/>
      <c r="D6" s="226"/>
      <c r="E6" s="82"/>
      <c r="F6" s="226" t="s">
        <v>158</v>
      </c>
      <c r="G6" s="226"/>
      <c r="H6" s="226"/>
      <c r="I6" s="82"/>
      <c r="J6" s="226" t="s">
        <v>159</v>
      </c>
      <c r="K6" s="226"/>
      <c r="L6" s="226"/>
      <c r="M6" s="82"/>
      <c r="N6" s="226" t="s">
        <v>160</v>
      </c>
      <c r="O6" s="226"/>
      <c r="P6" s="226"/>
      <c r="Q6" s="82"/>
      <c r="R6" s="226" t="s">
        <v>162</v>
      </c>
      <c r="S6" s="226"/>
      <c r="T6" s="226"/>
      <c r="U6" s="82"/>
      <c r="V6" s="226" t="s">
        <v>163</v>
      </c>
      <c r="W6" s="226"/>
      <c r="X6" s="226"/>
      <c r="Y6" s="82"/>
      <c r="Z6" s="226" t="s">
        <v>164</v>
      </c>
      <c r="AA6" s="226"/>
      <c r="AB6" s="226"/>
    </row>
    <row r="7" spans="1:29" x14ac:dyDescent="0.25">
      <c r="A7" s="228"/>
      <c r="B7" s="83" t="s">
        <v>130</v>
      </c>
      <c r="C7" s="83" t="s">
        <v>184</v>
      </c>
      <c r="D7" s="83" t="s">
        <v>185</v>
      </c>
      <c r="E7" s="82"/>
      <c r="F7" s="83" t="s">
        <v>130</v>
      </c>
      <c r="G7" s="83" t="s">
        <v>184</v>
      </c>
      <c r="H7" s="83" t="s">
        <v>185</v>
      </c>
      <c r="I7" s="82"/>
      <c r="J7" s="83" t="s">
        <v>130</v>
      </c>
      <c r="K7" s="83" t="s">
        <v>184</v>
      </c>
      <c r="L7" s="83" t="s">
        <v>185</v>
      </c>
      <c r="M7" s="82"/>
      <c r="N7" s="83" t="s">
        <v>130</v>
      </c>
      <c r="O7" s="83" t="s">
        <v>184</v>
      </c>
      <c r="P7" s="83" t="s">
        <v>185</v>
      </c>
      <c r="Q7" s="82"/>
      <c r="R7" s="83" t="s">
        <v>130</v>
      </c>
      <c r="S7" s="83" t="s">
        <v>184</v>
      </c>
      <c r="T7" s="83" t="s">
        <v>185</v>
      </c>
      <c r="U7" s="82"/>
      <c r="V7" s="83" t="s">
        <v>130</v>
      </c>
      <c r="W7" s="83" t="s">
        <v>184</v>
      </c>
      <c r="X7" s="83" t="s">
        <v>185</v>
      </c>
      <c r="Y7" s="82"/>
      <c r="Z7" s="83" t="s">
        <v>130</v>
      </c>
      <c r="AA7" s="83" t="s">
        <v>184</v>
      </c>
      <c r="AB7" s="83" t="s">
        <v>185</v>
      </c>
      <c r="AC7" s="120"/>
    </row>
    <row r="8" spans="1:29" s="2" customFormat="1" x14ac:dyDescent="0.25">
      <c r="A8" s="25" t="s">
        <v>130</v>
      </c>
      <c r="B8" s="80">
        <v>1.0453805946900203</v>
      </c>
      <c r="C8" s="80">
        <v>1.1028917283120376</v>
      </c>
      <c r="D8" s="80">
        <v>0.98437834367643906</v>
      </c>
      <c r="E8" s="80"/>
      <c r="F8" s="80">
        <v>0.939821130817038</v>
      </c>
      <c r="G8" s="80">
        <v>1.0218978102189782</v>
      </c>
      <c r="H8" s="80">
        <v>0.85119798234552335</v>
      </c>
      <c r="I8" s="80"/>
      <c r="J8" s="80">
        <v>1.0917386345119766</v>
      </c>
      <c r="K8" s="80">
        <v>0.67221510883482716</v>
      </c>
      <c r="L8" s="80">
        <v>1.5267175572519083</v>
      </c>
      <c r="M8" s="80"/>
      <c r="N8" s="80">
        <v>1.0374452909709839</v>
      </c>
      <c r="O8" s="80">
        <v>1.1830635118306352</v>
      </c>
      <c r="P8" s="80">
        <v>0.879269529928982</v>
      </c>
      <c r="Q8" s="80"/>
      <c r="R8" s="80">
        <v>1.817833907386146</v>
      </c>
      <c r="S8" s="80">
        <v>2.1425932766900626</v>
      </c>
      <c r="T8" s="80">
        <v>1.4688368400158793</v>
      </c>
      <c r="U8" s="80"/>
      <c r="V8" s="80">
        <v>0.30796304443466782</v>
      </c>
      <c r="W8" s="80">
        <v>0.52516411378555794</v>
      </c>
      <c r="X8" s="80">
        <v>8.845643520566121E-2</v>
      </c>
      <c r="Y8" s="80"/>
      <c r="Z8" s="147" t="s">
        <v>191</v>
      </c>
      <c r="AA8" s="147" t="s">
        <v>191</v>
      </c>
      <c r="AB8" s="147" t="s">
        <v>191</v>
      </c>
      <c r="AC8" s="119"/>
    </row>
    <row r="9" spans="1:29" x14ac:dyDescent="0.25">
      <c r="A9" s="26" t="s">
        <v>197</v>
      </c>
      <c r="B9" s="81">
        <v>1.5514067841178016</v>
      </c>
      <c r="C9" s="81">
        <v>1.7208413001912046</v>
      </c>
      <c r="D9" s="81">
        <v>1.3442431326709527</v>
      </c>
      <c r="E9" s="81"/>
      <c r="F9" s="81">
        <v>1.473922902494331</v>
      </c>
      <c r="G9" s="81">
        <v>2.1008403361344539</v>
      </c>
      <c r="H9" s="81">
        <v>0.73891625615763545</v>
      </c>
      <c r="I9" s="81"/>
      <c r="J9" s="81">
        <v>1.5911872705018359</v>
      </c>
      <c r="K9" s="81">
        <v>1.545253863134658</v>
      </c>
      <c r="L9" s="81">
        <v>1.6483516483516485</v>
      </c>
      <c r="M9" s="81"/>
      <c r="N9" s="81">
        <v>1.25</v>
      </c>
      <c r="O9" s="81">
        <v>1.0845986984815619</v>
      </c>
      <c r="P9" s="81">
        <v>1.4749262536873156</v>
      </c>
      <c r="Q9" s="81"/>
      <c r="R9" s="81">
        <v>2.9850746268656714</v>
      </c>
      <c r="S9" s="81">
        <v>3.2098765432098766</v>
      </c>
      <c r="T9" s="81">
        <v>2.7108433734939759</v>
      </c>
      <c r="U9" s="81"/>
      <c r="V9" s="81">
        <v>0.17636684303350969</v>
      </c>
      <c r="W9" s="81">
        <v>0.33670033670033667</v>
      </c>
      <c r="X9" s="148" t="s">
        <v>191</v>
      </c>
      <c r="Y9" s="81"/>
      <c r="Z9" s="148" t="s">
        <v>191</v>
      </c>
      <c r="AA9" s="148" t="s">
        <v>191</v>
      </c>
      <c r="AB9" s="148" t="s">
        <v>191</v>
      </c>
      <c r="AC9" s="120"/>
    </row>
    <row r="10" spans="1:29" x14ac:dyDescent="0.25">
      <c r="A10" s="26" t="s">
        <v>198</v>
      </c>
      <c r="B10" s="81">
        <v>1.6096207215541165</v>
      </c>
      <c r="C10" s="81">
        <v>2.3613595706618962</v>
      </c>
      <c r="D10" s="81">
        <v>0.8045977011494253</v>
      </c>
      <c r="E10" s="81"/>
      <c r="F10" s="81">
        <v>1.256281407035176</v>
      </c>
      <c r="G10" s="81">
        <v>1.7432646592709984</v>
      </c>
      <c r="H10" s="81">
        <v>0.71047957371225579</v>
      </c>
      <c r="I10" s="81"/>
      <c r="J10" s="81">
        <v>1.0054844606946984</v>
      </c>
      <c r="K10" s="81">
        <v>0.91575091575091583</v>
      </c>
      <c r="L10" s="81">
        <v>1.0948905109489051</v>
      </c>
      <c r="M10" s="81"/>
      <c r="N10" s="81">
        <v>1.6033755274261603</v>
      </c>
      <c r="O10" s="81">
        <v>2.44299674267101</v>
      </c>
      <c r="P10" s="81">
        <v>0.70052539404553416</v>
      </c>
      <c r="Q10" s="81"/>
      <c r="R10" s="81">
        <v>3.6489151873767258</v>
      </c>
      <c r="S10" s="81">
        <v>5.6285178236397746</v>
      </c>
      <c r="T10" s="81">
        <v>1.4553014553014554</v>
      </c>
      <c r="U10" s="81"/>
      <c r="V10" s="81">
        <v>0.54466230936819171</v>
      </c>
      <c r="W10" s="81">
        <v>1.0615711252653928</v>
      </c>
      <c r="X10" s="148" t="s">
        <v>191</v>
      </c>
      <c r="Y10" s="81"/>
      <c r="Z10" s="148" t="s">
        <v>191</v>
      </c>
      <c r="AA10" s="148" t="s">
        <v>191</v>
      </c>
      <c r="AB10" s="148" t="s">
        <v>191</v>
      </c>
    </row>
    <row r="11" spans="1:29" x14ac:dyDescent="0.25">
      <c r="A11" s="26" t="s">
        <v>199</v>
      </c>
      <c r="B11" s="81">
        <v>0.6449948400412796</v>
      </c>
      <c r="C11" s="81">
        <v>0.35989717223650386</v>
      </c>
      <c r="D11" s="81">
        <v>0.93215950284826521</v>
      </c>
      <c r="E11" s="81"/>
      <c r="F11" s="81">
        <v>0.47169811320754718</v>
      </c>
      <c r="G11" s="81">
        <v>0.23529411764705879</v>
      </c>
      <c r="H11" s="81">
        <v>0.70921985815602839</v>
      </c>
      <c r="I11" s="81"/>
      <c r="J11" s="81">
        <v>1.5046296296296295</v>
      </c>
      <c r="K11" s="81" t="s">
        <v>191</v>
      </c>
      <c r="L11" s="81">
        <v>2.8199566160520604</v>
      </c>
      <c r="M11" s="81"/>
      <c r="N11" s="81">
        <v>0.48721071863580995</v>
      </c>
      <c r="O11" s="81">
        <v>0.48076923076923078</v>
      </c>
      <c r="P11" s="81">
        <v>0.49382716049382713</v>
      </c>
      <c r="Q11" s="81"/>
      <c r="R11" s="81">
        <v>0.28735632183908044</v>
      </c>
      <c r="S11" s="81">
        <v>0.52493438320209973</v>
      </c>
      <c r="T11" s="81" t="s">
        <v>191</v>
      </c>
      <c r="U11" s="81"/>
      <c r="V11" s="81">
        <v>0.33222591362126247</v>
      </c>
      <c r="W11" s="81">
        <v>0.66225165562913912</v>
      </c>
      <c r="X11" s="148" t="s">
        <v>191</v>
      </c>
      <c r="Y11" s="81"/>
      <c r="Z11" s="148" t="s">
        <v>191</v>
      </c>
      <c r="AA11" s="148" t="s">
        <v>191</v>
      </c>
      <c r="AB11" s="148" t="s">
        <v>191</v>
      </c>
    </row>
    <row r="12" spans="1:29" x14ac:dyDescent="0.25">
      <c r="A12" s="26" t="s">
        <v>200</v>
      </c>
      <c r="B12" s="148" t="s">
        <v>191</v>
      </c>
      <c r="C12" s="148" t="s">
        <v>191</v>
      </c>
      <c r="D12" s="148" t="s">
        <v>191</v>
      </c>
      <c r="E12" s="148"/>
      <c r="F12" s="148" t="s">
        <v>191</v>
      </c>
      <c r="G12" s="148" t="s">
        <v>191</v>
      </c>
      <c r="H12" s="148" t="s">
        <v>191</v>
      </c>
      <c r="I12" s="148"/>
      <c r="J12" s="148" t="s">
        <v>191</v>
      </c>
      <c r="K12" s="148" t="s">
        <v>191</v>
      </c>
      <c r="L12" s="148" t="s">
        <v>191</v>
      </c>
      <c r="M12" s="148"/>
      <c r="N12" s="148" t="s">
        <v>191</v>
      </c>
      <c r="O12" s="148" t="s">
        <v>191</v>
      </c>
      <c r="P12" s="148" t="s">
        <v>191</v>
      </c>
      <c r="Q12" s="148"/>
      <c r="R12" s="148" t="s">
        <v>191</v>
      </c>
      <c r="S12" s="148" t="s">
        <v>191</v>
      </c>
      <c r="T12" s="148" t="s">
        <v>191</v>
      </c>
      <c r="U12" s="148"/>
      <c r="V12" s="148" t="s">
        <v>191</v>
      </c>
      <c r="W12" s="148" t="s">
        <v>191</v>
      </c>
      <c r="X12" s="148" t="s">
        <v>191</v>
      </c>
      <c r="Y12" s="148"/>
      <c r="Z12" s="148" t="s">
        <v>191</v>
      </c>
      <c r="AA12" s="148" t="s">
        <v>191</v>
      </c>
      <c r="AB12" s="148" t="s">
        <v>191</v>
      </c>
    </row>
    <row r="13" spans="1:29" x14ac:dyDescent="0.25">
      <c r="A13" s="26" t="s">
        <v>201</v>
      </c>
      <c r="B13" s="81">
        <v>0.92165898617511521</v>
      </c>
      <c r="C13" s="81">
        <v>0.94339622641509435</v>
      </c>
      <c r="D13" s="81">
        <v>0.90090090090090091</v>
      </c>
      <c r="E13" s="81"/>
      <c r="F13" s="148" t="s">
        <v>191</v>
      </c>
      <c r="G13" s="148" t="s">
        <v>191</v>
      </c>
      <c r="H13" s="148" t="s">
        <v>191</v>
      </c>
      <c r="I13" s="81"/>
      <c r="J13" s="81">
        <v>2.4390243902439024</v>
      </c>
      <c r="K13" s="81">
        <v>5.8823529411764701</v>
      </c>
      <c r="L13" s="81" t="s">
        <v>191</v>
      </c>
      <c r="M13" s="81"/>
      <c r="N13" s="148" t="s">
        <v>191</v>
      </c>
      <c r="O13" s="148" t="s">
        <v>191</v>
      </c>
      <c r="P13" s="148" t="s">
        <v>191</v>
      </c>
      <c r="Q13" s="81"/>
      <c r="R13" s="81">
        <v>2.3809523809523809</v>
      </c>
      <c r="S13" s="81" t="s">
        <v>191</v>
      </c>
      <c r="T13" s="81">
        <v>4</v>
      </c>
      <c r="U13" s="81"/>
      <c r="V13" s="148" t="s">
        <v>191</v>
      </c>
      <c r="W13" s="148" t="s">
        <v>191</v>
      </c>
      <c r="X13" s="148" t="s">
        <v>191</v>
      </c>
      <c r="Y13" s="81"/>
      <c r="Z13" s="148" t="s">
        <v>191</v>
      </c>
      <c r="AA13" s="148" t="s">
        <v>191</v>
      </c>
      <c r="AB13" s="148" t="s">
        <v>191</v>
      </c>
      <c r="AC13" s="121"/>
    </row>
    <row r="14" spans="1:29" x14ac:dyDescent="0.25">
      <c r="A14" s="26" t="s">
        <v>202</v>
      </c>
      <c r="B14" s="148" t="s">
        <v>191</v>
      </c>
      <c r="C14" s="148" t="s">
        <v>191</v>
      </c>
      <c r="D14" s="148" t="s">
        <v>191</v>
      </c>
      <c r="E14" s="148"/>
      <c r="F14" s="148" t="s">
        <v>191</v>
      </c>
      <c r="G14" s="148" t="s">
        <v>191</v>
      </c>
      <c r="H14" s="148" t="s">
        <v>191</v>
      </c>
      <c r="I14" s="148"/>
      <c r="J14" s="148" t="s">
        <v>191</v>
      </c>
      <c r="K14" s="148" t="s">
        <v>191</v>
      </c>
      <c r="L14" s="148" t="s">
        <v>191</v>
      </c>
      <c r="M14" s="148"/>
      <c r="N14" s="148" t="s">
        <v>191</v>
      </c>
      <c r="O14" s="148" t="s">
        <v>191</v>
      </c>
      <c r="P14" s="148" t="s">
        <v>191</v>
      </c>
      <c r="Q14" s="148"/>
      <c r="R14" s="148" t="s">
        <v>191</v>
      </c>
      <c r="S14" s="148" t="s">
        <v>191</v>
      </c>
      <c r="T14" s="148" t="s">
        <v>191</v>
      </c>
      <c r="U14" s="148"/>
      <c r="V14" s="148" t="s">
        <v>191</v>
      </c>
      <c r="W14" s="148" t="s">
        <v>191</v>
      </c>
      <c r="X14" s="148" t="s">
        <v>191</v>
      </c>
      <c r="Y14" s="148"/>
      <c r="Z14" s="148" t="s">
        <v>191</v>
      </c>
      <c r="AA14" s="148" t="s">
        <v>191</v>
      </c>
      <c r="AB14" s="148" t="s">
        <v>191</v>
      </c>
      <c r="AC14" s="120"/>
    </row>
    <row r="15" spans="1:29" x14ac:dyDescent="0.25">
      <c r="A15" s="26" t="s">
        <v>204</v>
      </c>
      <c r="B15" s="81">
        <v>0.76335877862595414</v>
      </c>
      <c r="C15" s="81">
        <v>0.37641154328732745</v>
      </c>
      <c r="D15" s="81">
        <v>1.1612903225806452</v>
      </c>
      <c r="E15" s="81"/>
      <c r="F15" s="81">
        <v>0.71633237822349571</v>
      </c>
      <c r="G15" s="81">
        <v>0.54644808743169404</v>
      </c>
      <c r="H15" s="81">
        <v>0.90361445783132521</v>
      </c>
      <c r="I15" s="81"/>
      <c r="J15" s="81">
        <v>1.1904761904761905</v>
      </c>
      <c r="K15" s="81">
        <v>0.2824858757062147</v>
      </c>
      <c r="L15" s="81">
        <v>2.2012578616352201</v>
      </c>
      <c r="M15" s="81"/>
      <c r="N15" s="81">
        <v>0.29850746268656719</v>
      </c>
      <c r="O15" s="81" t="s">
        <v>191</v>
      </c>
      <c r="P15" s="81">
        <v>0.60240963855421692</v>
      </c>
      <c r="Q15" s="81"/>
      <c r="R15" s="81">
        <v>1.3559322033898304</v>
      </c>
      <c r="S15" s="81">
        <v>1.0676156583629894</v>
      </c>
      <c r="T15" s="81">
        <v>1.6181229773462782</v>
      </c>
      <c r="U15" s="81"/>
      <c r="V15" s="81">
        <v>0.19455252918287938</v>
      </c>
      <c r="W15" s="148" t="s">
        <v>191</v>
      </c>
      <c r="X15" s="81">
        <v>0.38610038610038611</v>
      </c>
      <c r="Y15" s="81"/>
      <c r="Z15" s="148" t="s">
        <v>191</v>
      </c>
      <c r="AA15" s="148" t="s">
        <v>191</v>
      </c>
      <c r="AB15" s="148" t="s">
        <v>191</v>
      </c>
      <c r="AC15" s="121"/>
    </row>
    <row r="16" spans="1:29" x14ac:dyDescent="0.25">
      <c r="A16" s="26" t="s">
        <v>205</v>
      </c>
      <c r="B16" s="81">
        <v>0.41580041580041582</v>
      </c>
      <c r="C16" s="81">
        <v>0.40160642570281119</v>
      </c>
      <c r="D16" s="81">
        <v>0.43103448275862066</v>
      </c>
      <c r="E16" s="81"/>
      <c r="F16" s="148" t="s">
        <v>191</v>
      </c>
      <c r="G16" s="148" t="s">
        <v>191</v>
      </c>
      <c r="H16" s="148" t="s">
        <v>191</v>
      </c>
      <c r="I16" s="81"/>
      <c r="J16" s="148" t="s">
        <v>191</v>
      </c>
      <c r="K16" s="148" t="s">
        <v>191</v>
      </c>
      <c r="L16" s="148" t="s">
        <v>191</v>
      </c>
      <c r="M16" s="81"/>
      <c r="N16" s="81">
        <v>1</v>
      </c>
      <c r="O16" s="81">
        <v>1.8518518518518516</v>
      </c>
      <c r="P16" s="81" t="s">
        <v>191</v>
      </c>
      <c r="Q16" s="81"/>
      <c r="R16" s="148" t="s">
        <v>191</v>
      </c>
      <c r="S16" s="148" t="s">
        <v>191</v>
      </c>
      <c r="T16" s="148" t="s">
        <v>191</v>
      </c>
      <c r="U16" s="81"/>
      <c r="V16" s="81">
        <v>1.3698630136986301</v>
      </c>
      <c r="W16" s="148" t="s">
        <v>191</v>
      </c>
      <c r="X16" s="81">
        <v>3.0303030303030303</v>
      </c>
      <c r="Y16" s="81"/>
      <c r="Z16" s="148" t="s">
        <v>191</v>
      </c>
      <c r="AA16" s="148" t="s">
        <v>191</v>
      </c>
      <c r="AB16" s="148" t="s">
        <v>191</v>
      </c>
      <c r="AC16" s="121"/>
    </row>
    <row r="17" spans="1:29" x14ac:dyDescent="0.25">
      <c r="A17" s="26" t="s">
        <v>206</v>
      </c>
      <c r="B17" s="148" t="s">
        <v>191</v>
      </c>
      <c r="C17" s="148" t="s">
        <v>191</v>
      </c>
      <c r="D17" s="148" t="s">
        <v>191</v>
      </c>
      <c r="E17" s="148"/>
      <c r="F17" s="148" t="s">
        <v>191</v>
      </c>
      <c r="G17" s="148" t="s">
        <v>191</v>
      </c>
      <c r="H17" s="148" t="s">
        <v>191</v>
      </c>
      <c r="I17" s="148"/>
      <c r="J17" s="148" t="s">
        <v>191</v>
      </c>
      <c r="K17" s="148" t="s">
        <v>191</v>
      </c>
      <c r="L17" s="148" t="s">
        <v>191</v>
      </c>
      <c r="M17" s="148"/>
      <c r="N17" s="148" t="s">
        <v>191</v>
      </c>
      <c r="O17" s="148" t="s">
        <v>191</v>
      </c>
      <c r="P17" s="148" t="s">
        <v>191</v>
      </c>
      <c r="Q17" s="148"/>
      <c r="R17" s="148" t="s">
        <v>191</v>
      </c>
      <c r="S17" s="148" t="s">
        <v>191</v>
      </c>
      <c r="T17" s="148" t="s">
        <v>191</v>
      </c>
      <c r="U17" s="148"/>
      <c r="V17" s="148" t="s">
        <v>191</v>
      </c>
      <c r="W17" s="148" t="s">
        <v>191</v>
      </c>
      <c r="X17" s="148" t="s">
        <v>191</v>
      </c>
      <c r="Y17" s="148"/>
      <c r="Z17" s="148" t="s">
        <v>191</v>
      </c>
      <c r="AA17" s="148" t="s">
        <v>191</v>
      </c>
      <c r="AB17" s="148" t="s">
        <v>191</v>
      </c>
      <c r="AC17" s="121"/>
    </row>
    <row r="18" spans="1:29" x14ac:dyDescent="0.25">
      <c r="A18" s="108" t="s">
        <v>208</v>
      </c>
      <c r="B18" s="81">
        <v>1.1863224005582695</v>
      </c>
      <c r="C18" s="81">
        <v>1.5748031496062991</v>
      </c>
      <c r="D18" s="81">
        <v>0.7451564828614009</v>
      </c>
      <c r="E18" s="81"/>
      <c r="F18" s="81">
        <v>2.4390243902439024</v>
      </c>
      <c r="G18" s="81">
        <v>2.8571428571428572</v>
      </c>
      <c r="H18" s="81">
        <v>1.9607843137254901</v>
      </c>
      <c r="I18" s="81"/>
      <c r="J18" s="81">
        <v>0.30211480362537763</v>
      </c>
      <c r="K18" s="81" t="s">
        <v>191</v>
      </c>
      <c r="L18" s="81">
        <v>0.5988023952095809</v>
      </c>
      <c r="M18" s="81"/>
      <c r="N18" s="81">
        <v>1.6025641025641024</v>
      </c>
      <c r="O18" s="81">
        <v>2.1505376344086025</v>
      </c>
      <c r="P18" s="81">
        <v>0.79365079365079361</v>
      </c>
      <c r="Q18" s="81"/>
      <c r="R18" s="81">
        <v>0.88105726872246704</v>
      </c>
      <c r="S18" s="81">
        <v>1.7241379310344827</v>
      </c>
      <c r="T18" s="81" t="s">
        <v>191</v>
      </c>
      <c r="U18" s="81"/>
      <c r="V18" s="81">
        <v>0.42553191489361702</v>
      </c>
      <c r="W18" s="81">
        <v>0.82644628099173556</v>
      </c>
      <c r="X18" s="148" t="s">
        <v>191</v>
      </c>
      <c r="Y18" s="81"/>
      <c r="Z18" s="148" t="s">
        <v>191</v>
      </c>
      <c r="AA18" s="148" t="s">
        <v>191</v>
      </c>
      <c r="AB18" s="148" t="s">
        <v>191</v>
      </c>
      <c r="AC18" s="121"/>
    </row>
    <row r="19" spans="1:29" x14ac:dyDescent="0.25">
      <c r="A19" s="26" t="s">
        <v>209</v>
      </c>
      <c r="B19" s="81">
        <v>1.7543859649122806</v>
      </c>
      <c r="C19" s="81" t="s">
        <v>191</v>
      </c>
      <c r="D19" s="81">
        <v>3.3898305084745761</v>
      </c>
      <c r="E19" s="81"/>
      <c r="F19" s="81">
        <v>2.1739130434782608</v>
      </c>
      <c r="G19" s="81" t="s">
        <v>191</v>
      </c>
      <c r="H19" s="81">
        <v>4.5454545454545459</v>
      </c>
      <c r="I19" s="81"/>
      <c r="J19" s="148" t="s">
        <v>191</v>
      </c>
      <c r="K19" s="148" t="s">
        <v>191</v>
      </c>
      <c r="L19" s="148" t="s">
        <v>191</v>
      </c>
      <c r="M19" s="81"/>
      <c r="N19" s="148" t="s">
        <v>191</v>
      </c>
      <c r="O19" s="148" t="s">
        <v>191</v>
      </c>
      <c r="P19" s="148" t="s">
        <v>191</v>
      </c>
      <c r="Q19" s="81"/>
      <c r="R19" s="81">
        <v>5.6603773584905666</v>
      </c>
      <c r="S19" s="81" t="s">
        <v>191</v>
      </c>
      <c r="T19" s="81">
        <v>11.538461538461538</v>
      </c>
      <c r="U19" s="81"/>
      <c r="V19" s="148" t="s">
        <v>191</v>
      </c>
      <c r="W19" s="148" t="s">
        <v>191</v>
      </c>
      <c r="X19" s="148" t="s">
        <v>191</v>
      </c>
      <c r="Y19" s="81"/>
      <c r="Z19" s="148" t="s">
        <v>191</v>
      </c>
      <c r="AA19" s="148" t="s">
        <v>191</v>
      </c>
      <c r="AB19" s="148" t="s">
        <v>191</v>
      </c>
      <c r="AC19" s="121"/>
    </row>
    <row r="20" spans="1:29" x14ac:dyDescent="0.25">
      <c r="A20" s="26" t="s">
        <v>210</v>
      </c>
      <c r="B20" s="81">
        <v>0.89332632685233848</v>
      </c>
      <c r="C20" s="81">
        <v>1.0167768174885612</v>
      </c>
      <c r="D20" s="81">
        <v>0.7612833061446439</v>
      </c>
      <c r="E20" s="81"/>
      <c r="F20" s="81">
        <v>0.46674445740956821</v>
      </c>
      <c r="G20" s="81">
        <v>0.4464285714285714</v>
      </c>
      <c r="H20" s="81">
        <v>0.48899755501222492</v>
      </c>
      <c r="I20" s="81"/>
      <c r="J20" s="81">
        <v>0.62344139650872821</v>
      </c>
      <c r="K20" s="81">
        <v>0.6960556844547563</v>
      </c>
      <c r="L20" s="81">
        <v>0.53908355795148255</v>
      </c>
      <c r="M20" s="81"/>
      <c r="N20" s="81">
        <v>1.0909090909090911</v>
      </c>
      <c r="O20" s="81">
        <v>1.9417475728155338</v>
      </c>
      <c r="P20" s="81">
        <v>0.24213075060532688</v>
      </c>
      <c r="Q20" s="81"/>
      <c r="R20" s="81">
        <v>2.2455089820359282</v>
      </c>
      <c r="S20" s="81">
        <v>1.7094017094017095</v>
      </c>
      <c r="T20" s="81">
        <v>2.8391167192429023</v>
      </c>
      <c r="U20" s="81"/>
      <c r="V20" s="81">
        <v>0.17953321364452424</v>
      </c>
      <c r="W20" s="81">
        <v>0.37878787878787878</v>
      </c>
      <c r="X20" s="148" t="s">
        <v>191</v>
      </c>
      <c r="Y20" s="81"/>
      <c r="Z20" s="148" t="s">
        <v>191</v>
      </c>
      <c r="AA20" s="148" t="s">
        <v>191</v>
      </c>
      <c r="AB20" s="148" t="s">
        <v>191</v>
      </c>
      <c r="AC20" s="121"/>
    </row>
    <row r="21" spans="1:29" x14ac:dyDescent="0.25">
      <c r="A21" s="26" t="s">
        <v>211</v>
      </c>
      <c r="B21" s="81">
        <v>4.4117647058823533</v>
      </c>
      <c r="C21" s="81">
        <v>5.5555555555555554</v>
      </c>
      <c r="D21" s="81">
        <v>3.125</v>
      </c>
      <c r="E21" s="81"/>
      <c r="F21" s="81">
        <v>4</v>
      </c>
      <c r="G21" s="148" t="s">
        <v>191</v>
      </c>
      <c r="H21" s="81">
        <v>7.1428571428571423</v>
      </c>
      <c r="I21" s="81"/>
      <c r="J21" s="81">
        <v>13.333333333333334</v>
      </c>
      <c r="K21" s="81">
        <v>16.666666666666664</v>
      </c>
      <c r="L21" s="81" t="s">
        <v>191</v>
      </c>
      <c r="M21" s="81"/>
      <c r="N21" s="148" t="s">
        <v>191</v>
      </c>
      <c r="O21" s="148" t="s">
        <v>191</v>
      </c>
      <c r="P21" s="148" t="s">
        <v>191</v>
      </c>
      <c r="Q21" s="81"/>
      <c r="R21" s="148" t="s">
        <v>191</v>
      </c>
      <c r="S21" s="148" t="s">
        <v>191</v>
      </c>
      <c r="T21" s="148" t="s">
        <v>191</v>
      </c>
      <c r="U21" s="81"/>
      <c r="V21" s="148" t="s">
        <v>191</v>
      </c>
      <c r="W21" s="148" t="s">
        <v>191</v>
      </c>
      <c r="X21" s="148" t="s">
        <v>191</v>
      </c>
      <c r="Y21" s="81"/>
      <c r="Z21" s="148" t="s">
        <v>191</v>
      </c>
      <c r="AA21" s="148" t="s">
        <v>191</v>
      </c>
      <c r="AB21" s="148" t="s">
        <v>191</v>
      </c>
      <c r="AC21" s="121"/>
    </row>
    <row r="22" spans="1:29" x14ac:dyDescent="0.25">
      <c r="A22" s="26" t="s">
        <v>212</v>
      </c>
      <c r="B22" s="81">
        <v>3.1473533619456364</v>
      </c>
      <c r="C22" s="81">
        <v>0.58139534883720934</v>
      </c>
      <c r="D22" s="81">
        <v>5.6338028169014089</v>
      </c>
      <c r="E22" s="81"/>
      <c r="F22" s="81">
        <v>1.2195121951219512</v>
      </c>
      <c r="G22" s="148" t="s">
        <v>191</v>
      </c>
      <c r="H22" s="81">
        <v>2.666666666666667</v>
      </c>
      <c r="I22" s="81"/>
      <c r="J22" s="81">
        <v>5.1094890510948909</v>
      </c>
      <c r="K22" s="81" t="s">
        <v>191</v>
      </c>
      <c r="L22" s="81">
        <v>9.3333333333333339</v>
      </c>
      <c r="M22" s="81"/>
      <c r="N22" s="81">
        <v>5.9210526315789469</v>
      </c>
      <c r="O22" s="81" t="s">
        <v>191</v>
      </c>
      <c r="P22" s="81">
        <v>10.714285714285714</v>
      </c>
      <c r="Q22" s="81"/>
      <c r="R22" s="81">
        <v>1.5267175572519083</v>
      </c>
      <c r="S22" s="81" t="s">
        <v>191</v>
      </c>
      <c r="T22" s="81">
        <v>3.0303030303030303</v>
      </c>
      <c r="U22" s="81"/>
      <c r="V22" s="81">
        <v>1.7391304347826086</v>
      </c>
      <c r="W22" s="81">
        <v>3.3333333333333335</v>
      </c>
      <c r="X22" s="148" t="s">
        <v>191</v>
      </c>
      <c r="Y22" s="81"/>
      <c r="Z22" s="148" t="s">
        <v>191</v>
      </c>
      <c r="AA22" s="148" t="s">
        <v>191</v>
      </c>
      <c r="AB22" s="148" t="s">
        <v>191</v>
      </c>
      <c r="AC22" s="121"/>
    </row>
    <row r="23" spans="1:29" x14ac:dyDescent="0.25">
      <c r="A23" s="26" t="s">
        <v>213</v>
      </c>
      <c r="B23" s="81">
        <v>2.4096385542168677</v>
      </c>
      <c r="C23" s="81">
        <v>3.4188034188034191</v>
      </c>
      <c r="D23" s="81">
        <v>1.5151515151515151</v>
      </c>
      <c r="E23" s="81"/>
      <c r="F23" s="81">
        <v>4.838709677419355</v>
      </c>
      <c r="G23" s="81">
        <v>2.7027027027027026</v>
      </c>
      <c r="H23" s="81">
        <v>8</v>
      </c>
      <c r="I23" s="81"/>
      <c r="J23" s="81">
        <v>1.5625</v>
      </c>
      <c r="K23" s="81">
        <v>3.225806451612903</v>
      </c>
      <c r="L23" s="81" t="s">
        <v>191</v>
      </c>
      <c r="M23" s="81"/>
      <c r="N23" s="148" t="s">
        <v>191</v>
      </c>
      <c r="O23" s="148" t="s">
        <v>191</v>
      </c>
      <c r="P23" s="148" t="s">
        <v>191</v>
      </c>
      <c r="Q23" s="81"/>
      <c r="R23" s="81">
        <v>3.9215686274509802</v>
      </c>
      <c r="S23" s="81">
        <v>12.5</v>
      </c>
      <c r="T23" s="81" t="s">
        <v>191</v>
      </c>
      <c r="U23" s="81"/>
      <c r="V23" s="148" t="s">
        <v>191</v>
      </c>
      <c r="W23" s="148" t="s">
        <v>191</v>
      </c>
      <c r="X23" s="148" t="s">
        <v>191</v>
      </c>
      <c r="Y23" s="81"/>
      <c r="Z23" s="148" t="s">
        <v>191</v>
      </c>
      <c r="AA23" s="148" t="s">
        <v>191</v>
      </c>
      <c r="AB23" s="148" t="s">
        <v>191</v>
      </c>
      <c r="AC23" s="120"/>
    </row>
    <row r="24" spans="1:29" x14ac:dyDescent="0.25">
      <c r="A24" s="26" t="s">
        <v>214</v>
      </c>
      <c r="B24" s="81">
        <v>0.27149321266968324</v>
      </c>
      <c r="C24" s="81">
        <v>0.35714285714285715</v>
      </c>
      <c r="D24" s="81">
        <v>0.1834862385321101</v>
      </c>
      <c r="E24" s="81"/>
      <c r="F24" s="81">
        <v>0.68493150684931503</v>
      </c>
      <c r="G24" s="81">
        <v>1.3422818791946309</v>
      </c>
      <c r="H24" s="81" t="s">
        <v>191</v>
      </c>
      <c r="I24" s="81"/>
      <c r="J24" s="148" t="s">
        <v>191</v>
      </c>
      <c r="K24" s="148" t="s">
        <v>191</v>
      </c>
      <c r="L24" s="148" t="s">
        <v>191</v>
      </c>
      <c r="M24" s="81"/>
      <c r="N24" s="148" t="s">
        <v>191</v>
      </c>
      <c r="O24" s="148" t="s">
        <v>191</v>
      </c>
      <c r="P24" s="148" t="s">
        <v>191</v>
      </c>
      <c r="Q24" s="81"/>
      <c r="R24" s="81">
        <v>0.52083333333333326</v>
      </c>
      <c r="S24" s="81" t="s">
        <v>191</v>
      </c>
      <c r="T24" s="81">
        <v>1.0204081632653061</v>
      </c>
      <c r="U24" s="81"/>
      <c r="V24" s="148" t="s">
        <v>191</v>
      </c>
      <c r="W24" s="148" t="s">
        <v>191</v>
      </c>
      <c r="X24" s="148" t="s">
        <v>191</v>
      </c>
      <c r="Y24" s="81"/>
      <c r="Z24" s="148" t="s">
        <v>191</v>
      </c>
      <c r="AA24" s="148" t="s">
        <v>191</v>
      </c>
      <c r="AB24" s="148" t="s">
        <v>191</v>
      </c>
      <c r="AC24" s="121"/>
    </row>
    <row r="25" spans="1:29" x14ac:dyDescent="0.25">
      <c r="A25" s="26" t="s">
        <v>215</v>
      </c>
      <c r="B25" s="81">
        <v>1.1494252873563218</v>
      </c>
      <c r="C25" s="148" t="s">
        <v>191</v>
      </c>
      <c r="D25" s="81">
        <v>2.5</v>
      </c>
      <c r="E25" s="81"/>
      <c r="F25" s="148" t="s">
        <v>191</v>
      </c>
      <c r="G25" s="148" t="s">
        <v>191</v>
      </c>
      <c r="H25" s="148" t="s">
        <v>191</v>
      </c>
      <c r="I25" s="81"/>
      <c r="J25" s="81">
        <v>4.8780487804878048</v>
      </c>
      <c r="K25" s="148" t="s">
        <v>191</v>
      </c>
      <c r="L25" s="81">
        <v>9.5238095238095237</v>
      </c>
      <c r="M25" s="81"/>
      <c r="N25" s="148" t="s">
        <v>191</v>
      </c>
      <c r="O25" s="148" t="s">
        <v>191</v>
      </c>
      <c r="P25" s="148" t="s">
        <v>191</v>
      </c>
      <c r="Q25" s="81"/>
      <c r="R25" s="148" t="s">
        <v>191</v>
      </c>
      <c r="S25" s="148" t="s">
        <v>191</v>
      </c>
      <c r="T25" s="148" t="s">
        <v>191</v>
      </c>
      <c r="U25" s="81"/>
      <c r="V25" s="148" t="s">
        <v>191</v>
      </c>
      <c r="W25" s="148" t="s">
        <v>191</v>
      </c>
      <c r="X25" s="148" t="s">
        <v>191</v>
      </c>
      <c r="Y25" s="81"/>
      <c r="Z25" s="148" t="s">
        <v>191</v>
      </c>
      <c r="AA25" s="148" t="s">
        <v>191</v>
      </c>
      <c r="AB25" s="148" t="s">
        <v>191</v>
      </c>
      <c r="AC25" s="121"/>
    </row>
    <row r="26" spans="1:29" x14ac:dyDescent="0.25">
      <c r="A26" s="26" t="s">
        <v>216</v>
      </c>
      <c r="B26" s="81">
        <v>0.30769230769230771</v>
      </c>
      <c r="C26" s="148" t="s">
        <v>191</v>
      </c>
      <c r="D26" s="81">
        <v>0.60060060060060061</v>
      </c>
      <c r="E26" s="81"/>
      <c r="F26" s="81">
        <v>0.68027210884353739</v>
      </c>
      <c r="G26" s="81" t="s">
        <v>191</v>
      </c>
      <c r="H26" s="81">
        <v>1.3333333333333335</v>
      </c>
      <c r="I26" s="81"/>
      <c r="J26" s="81">
        <v>0.76335877862595414</v>
      </c>
      <c r="K26" s="148" t="s">
        <v>191</v>
      </c>
      <c r="L26" s="81">
        <v>1.639344262295082</v>
      </c>
      <c r="M26" s="81"/>
      <c r="N26" s="148" t="s">
        <v>191</v>
      </c>
      <c r="O26" s="148" t="s">
        <v>191</v>
      </c>
      <c r="P26" s="148" t="s">
        <v>191</v>
      </c>
      <c r="Q26" s="81"/>
      <c r="R26" s="148" t="s">
        <v>191</v>
      </c>
      <c r="S26" s="148" t="s">
        <v>191</v>
      </c>
      <c r="T26" s="148" t="s">
        <v>191</v>
      </c>
      <c r="U26" s="81"/>
      <c r="V26" s="148" t="s">
        <v>191</v>
      </c>
      <c r="W26" s="148" t="s">
        <v>191</v>
      </c>
      <c r="X26" s="148" t="s">
        <v>191</v>
      </c>
      <c r="Y26" s="81"/>
      <c r="Z26" s="148" t="s">
        <v>191</v>
      </c>
      <c r="AA26" s="148" t="s">
        <v>191</v>
      </c>
      <c r="AB26" s="148" t="s">
        <v>191</v>
      </c>
      <c r="AC26" s="121"/>
    </row>
    <row r="27" spans="1:29" x14ac:dyDescent="0.25">
      <c r="A27" s="26" t="s">
        <v>217</v>
      </c>
      <c r="B27" s="81">
        <v>0.88495575221238942</v>
      </c>
      <c r="C27" s="81">
        <v>0.91743119266055051</v>
      </c>
      <c r="D27" s="81">
        <v>0.85470085470085477</v>
      </c>
      <c r="E27" s="81"/>
      <c r="F27" s="81">
        <v>1.5873015873015872</v>
      </c>
      <c r="G27" s="81">
        <v>3.8461538461538463</v>
      </c>
      <c r="H27" s="81" t="s">
        <v>191</v>
      </c>
      <c r="I27" s="81"/>
      <c r="J27" s="148" t="s">
        <v>191</v>
      </c>
      <c r="K27" s="148" t="s">
        <v>191</v>
      </c>
      <c r="L27" s="148" t="s">
        <v>191</v>
      </c>
      <c r="M27" s="81"/>
      <c r="N27" s="81">
        <v>1.8867924528301887</v>
      </c>
      <c r="O27" s="81" t="s">
        <v>191</v>
      </c>
      <c r="P27" s="81">
        <v>3.5714285714285712</v>
      </c>
      <c r="Q27" s="81"/>
      <c r="R27" s="148" t="s">
        <v>191</v>
      </c>
      <c r="S27" s="148" t="s">
        <v>191</v>
      </c>
      <c r="T27" s="148" t="s">
        <v>191</v>
      </c>
      <c r="U27" s="81"/>
      <c r="V27" s="148" t="s">
        <v>191</v>
      </c>
      <c r="W27" s="148" t="s">
        <v>191</v>
      </c>
      <c r="X27" s="148" t="s">
        <v>191</v>
      </c>
      <c r="Y27" s="81"/>
      <c r="Z27" s="148" t="s">
        <v>191</v>
      </c>
      <c r="AA27" s="148" t="s">
        <v>191</v>
      </c>
      <c r="AB27" s="148" t="s">
        <v>191</v>
      </c>
      <c r="AC27" s="121"/>
    </row>
    <row r="28" spans="1:29" x14ac:dyDescent="0.25">
      <c r="A28" s="26" t="s">
        <v>218</v>
      </c>
      <c r="B28" s="81">
        <v>0.31545741324921134</v>
      </c>
      <c r="C28" s="81">
        <v>0.67567567567567566</v>
      </c>
      <c r="D28" s="81" t="s">
        <v>191</v>
      </c>
      <c r="E28" s="81"/>
      <c r="F28" s="148" t="s">
        <v>191</v>
      </c>
      <c r="G28" s="148" t="s">
        <v>191</v>
      </c>
      <c r="H28" s="148" t="s">
        <v>191</v>
      </c>
      <c r="I28" s="81"/>
      <c r="J28" s="148" t="s">
        <v>191</v>
      </c>
      <c r="K28" s="148" t="s">
        <v>191</v>
      </c>
      <c r="L28" s="148" t="s">
        <v>191</v>
      </c>
      <c r="M28" s="81"/>
      <c r="N28" s="81">
        <v>1.8518518518518516</v>
      </c>
      <c r="O28" s="81">
        <v>3.8461538461538463</v>
      </c>
      <c r="P28" s="81" t="s">
        <v>191</v>
      </c>
      <c r="Q28" s="81"/>
      <c r="R28" s="148" t="s">
        <v>191</v>
      </c>
      <c r="S28" s="148" t="s">
        <v>191</v>
      </c>
      <c r="T28" s="148" t="s">
        <v>191</v>
      </c>
      <c r="U28" s="81"/>
      <c r="V28" s="148" t="s">
        <v>191</v>
      </c>
      <c r="W28" s="148" t="s">
        <v>191</v>
      </c>
      <c r="X28" s="148" t="s">
        <v>191</v>
      </c>
      <c r="Y28" s="81"/>
      <c r="Z28" s="148" t="s">
        <v>191</v>
      </c>
      <c r="AA28" s="148" t="s">
        <v>191</v>
      </c>
      <c r="AB28" s="148" t="s">
        <v>191</v>
      </c>
      <c r="AC28" s="121"/>
    </row>
    <row r="29" spans="1:29" x14ac:dyDescent="0.25">
      <c r="A29" s="26" t="s">
        <v>219</v>
      </c>
      <c r="B29" s="81">
        <v>1</v>
      </c>
      <c r="C29" s="81" t="s">
        <v>191</v>
      </c>
      <c r="D29" s="81">
        <v>1.7857142857142856</v>
      </c>
      <c r="E29" s="81"/>
      <c r="F29" s="148" t="s">
        <v>191</v>
      </c>
      <c r="G29" s="148" t="s">
        <v>191</v>
      </c>
      <c r="H29" s="148" t="s">
        <v>191</v>
      </c>
      <c r="I29" s="81"/>
      <c r="J29" s="81">
        <v>4</v>
      </c>
      <c r="K29" s="81" t="s">
        <v>191</v>
      </c>
      <c r="L29" s="81">
        <v>6.666666666666667</v>
      </c>
      <c r="M29" s="81"/>
      <c r="N29" s="148" t="s">
        <v>191</v>
      </c>
      <c r="O29" s="148" t="s">
        <v>191</v>
      </c>
      <c r="P29" s="148" t="s">
        <v>191</v>
      </c>
      <c r="Q29" s="81"/>
      <c r="R29" s="148" t="s">
        <v>191</v>
      </c>
      <c r="S29" s="148" t="s">
        <v>191</v>
      </c>
      <c r="T29" s="148" t="s">
        <v>191</v>
      </c>
      <c r="U29" s="81"/>
      <c r="V29" s="148" t="s">
        <v>191</v>
      </c>
      <c r="W29" s="148" t="s">
        <v>191</v>
      </c>
      <c r="X29" s="148" t="s">
        <v>191</v>
      </c>
      <c r="Y29" s="81"/>
      <c r="Z29" s="148" t="s">
        <v>191</v>
      </c>
      <c r="AA29" s="148" t="s">
        <v>191</v>
      </c>
      <c r="AB29" s="148" t="s">
        <v>191</v>
      </c>
      <c r="AC29" s="121"/>
    </row>
    <row r="30" spans="1:29" x14ac:dyDescent="0.25">
      <c r="A30" s="26" t="s">
        <v>220</v>
      </c>
      <c r="B30" s="81">
        <v>0.78740157480314954</v>
      </c>
      <c r="C30" s="81">
        <v>1.4925373134328357</v>
      </c>
      <c r="D30" s="81" t="s">
        <v>191</v>
      </c>
      <c r="E30" s="81"/>
      <c r="F30" s="148" t="s">
        <v>191</v>
      </c>
      <c r="G30" s="148" t="s">
        <v>191</v>
      </c>
      <c r="H30" s="148" t="s">
        <v>191</v>
      </c>
      <c r="I30" s="81"/>
      <c r="J30" s="148" t="s">
        <v>191</v>
      </c>
      <c r="K30" s="148" t="s">
        <v>191</v>
      </c>
      <c r="L30" s="148" t="s">
        <v>191</v>
      </c>
      <c r="M30" s="81"/>
      <c r="N30" s="81">
        <v>3.4482758620689653</v>
      </c>
      <c r="O30" s="81">
        <v>7.1428571428571423</v>
      </c>
      <c r="P30" s="81" t="s">
        <v>191</v>
      </c>
      <c r="Q30" s="81"/>
      <c r="R30" s="148" t="s">
        <v>191</v>
      </c>
      <c r="S30" s="148" t="s">
        <v>191</v>
      </c>
      <c r="T30" s="148" t="s">
        <v>191</v>
      </c>
      <c r="U30" s="81"/>
      <c r="V30" s="148" t="s">
        <v>191</v>
      </c>
      <c r="W30" s="148" t="s">
        <v>191</v>
      </c>
      <c r="X30" s="148" t="s">
        <v>191</v>
      </c>
      <c r="Y30" s="81"/>
      <c r="Z30" s="148" t="s">
        <v>191</v>
      </c>
      <c r="AA30" s="148" t="s">
        <v>191</v>
      </c>
      <c r="AB30" s="148" t="s">
        <v>191</v>
      </c>
      <c r="AC30" s="121"/>
    </row>
    <row r="31" spans="1:29" x14ac:dyDescent="0.25">
      <c r="A31" s="26" t="s">
        <v>221</v>
      </c>
      <c r="B31" s="81">
        <v>0.53475935828876997</v>
      </c>
      <c r="C31" s="81">
        <v>0.34129692832764508</v>
      </c>
      <c r="D31" s="81">
        <v>0.74626865671641784</v>
      </c>
      <c r="E31" s="81"/>
      <c r="F31" s="81">
        <v>0.77519379844961245</v>
      </c>
      <c r="G31" s="148" t="s">
        <v>191</v>
      </c>
      <c r="H31" s="81">
        <v>1.6666666666666667</v>
      </c>
      <c r="I31" s="81"/>
      <c r="J31" s="81">
        <v>0.8771929824561403</v>
      </c>
      <c r="K31" s="81">
        <v>1.6949152542372881</v>
      </c>
      <c r="L31" s="81" t="s">
        <v>191</v>
      </c>
      <c r="M31" s="81"/>
      <c r="N31" s="81">
        <v>0.85470085470085477</v>
      </c>
      <c r="O31" s="81" t="s">
        <v>191</v>
      </c>
      <c r="P31" s="81">
        <v>1.7241379310344827</v>
      </c>
      <c r="Q31" s="81"/>
      <c r="R31" s="148" t="s">
        <v>191</v>
      </c>
      <c r="S31" s="148" t="s">
        <v>191</v>
      </c>
      <c r="T31" s="148" t="s">
        <v>191</v>
      </c>
      <c r="U31" s="81"/>
      <c r="V31" s="148" t="s">
        <v>191</v>
      </c>
      <c r="W31" s="148" t="s">
        <v>191</v>
      </c>
      <c r="X31" s="148" t="s">
        <v>191</v>
      </c>
      <c r="Y31" s="81"/>
      <c r="Z31" s="148" t="s">
        <v>191</v>
      </c>
      <c r="AA31" s="148" t="s">
        <v>191</v>
      </c>
      <c r="AB31" s="148" t="s">
        <v>191</v>
      </c>
      <c r="AC31" s="121"/>
    </row>
    <row r="32" spans="1:29" ht="15.75" thickBot="1" x14ac:dyDescent="0.3">
      <c r="A32" s="27" t="s">
        <v>222</v>
      </c>
      <c r="B32" s="140">
        <v>0.34542314335060448</v>
      </c>
      <c r="C32" s="140">
        <v>0.36231884057971014</v>
      </c>
      <c r="D32" s="140">
        <v>0.33003300330033003</v>
      </c>
      <c r="E32" s="140"/>
      <c r="F32" s="140">
        <v>0.88495575221238942</v>
      </c>
      <c r="G32" s="158" t="s">
        <v>191</v>
      </c>
      <c r="H32" s="140">
        <v>1.639344262295082</v>
      </c>
      <c r="I32" s="140"/>
      <c r="J32" s="158" t="s">
        <v>191</v>
      </c>
      <c r="K32" s="158" t="s">
        <v>191</v>
      </c>
      <c r="L32" s="158" t="s">
        <v>191</v>
      </c>
      <c r="M32" s="140"/>
      <c r="N32" s="140">
        <v>0.76335877862595414</v>
      </c>
      <c r="O32" s="140">
        <v>1.4705882352941175</v>
      </c>
      <c r="P32" s="140" t="s">
        <v>191</v>
      </c>
      <c r="Q32" s="140"/>
      <c r="R32" s="158" t="s">
        <v>191</v>
      </c>
      <c r="S32" s="158" t="s">
        <v>191</v>
      </c>
      <c r="T32" s="158" t="s">
        <v>191</v>
      </c>
      <c r="U32" s="140"/>
      <c r="V32" s="158" t="s">
        <v>191</v>
      </c>
      <c r="W32" s="158" t="s">
        <v>191</v>
      </c>
      <c r="X32" s="158" t="s">
        <v>191</v>
      </c>
      <c r="Y32" s="140"/>
      <c r="Z32" s="158" t="s">
        <v>191</v>
      </c>
      <c r="AA32" s="158" t="s">
        <v>191</v>
      </c>
      <c r="AB32" s="158" t="s">
        <v>191</v>
      </c>
      <c r="AC32" s="121"/>
    </row>
    <row r="33" spans="1:29" x14ac:dyDescent="0.25">
      <c r="A33" s="218" t="s">
        <v>122</v>
      </c>
      <c r="B33" s="218"/>
      <c r="C33" s="218"/>
      <c r="D33" s="218"/>
      <c r="E33" s="218"/>
      <c r="F33" s="218"/>
      <c r="G33" s="218"/>
      <c r="H33" s="218"/>
      <c r="I33" s="218"/>
      <c r="J33" s="218"/>
      <c r="K33" s="218"/>
      <c r="L33" s="218"/>
      <c r="M33" s="218"/>
      <c r="N33" s="218"/>
      <c r="O33" s="218"/>
      <c r="AC33" s="121"/>
    </row>
    <row r="35" spans="1:29" x14ac:dyDescent="0.25">
      <c r="AC35" s="121"/>
    </row>
    <row r="36" spans="1:29" x14ac:dyDescent="0.25">
      <c r="AC36" s="121"/>
    </row>
    <row r="37" spans="1:29" x14ac:dyDescent="0.25">
      <c r="AC37" s="121"/>
    </row>
    <row r="38" spans="1:29" x14ac:dyDescent="0.25">
      <c r="AC38" s="121"/>
    </row>
    <row r="39" spans="1:29" x14ac:dyDescent="0.25">
      <c r="AC39" s="121"/>
    </row>
    <row r="40" spans="1:29" x14ac:dyDescent="0.25">
      <c r="AC40" s="121"/>
    </row>
    <row r="41" spans="1:29" x14ac:dyDescent="0.25">
      <c r="AC41" s="120"/>
    </row>
    <row r="42" spans="1:29" x14ac:dyDescent="0.25">
      <c r="AC42" s="121"/>
    </row>
    <row r="43" spans="1:29" x14ac:dyDescent="0.25">
      <c r="AC43" s="121"/>
    </row>
    <row r="44" spans="1:29" x14ac:dyDescent="0.25">
      <c r="AC44" s="121"/>
    </row>
  </sheetData>
  <mergeCells count="14">
    <mergeCell ref="R6:T6"/>
    <mergeCell ref="V6:X6"/>
    <mergeCell ref="Z6:AB6"/>
    <mergeCell ref="A33:O33"/>
    <mergeCell ref="A6:A7"/>
    <mergeCell ref="B6:D6"/>
    <mergeCell ref="F6:H6"/>
    <mergeCell ref="J6:L6"/>
    <mergeCell ref="N6:P6"/>
    <mergeCell ref="A5:AB5"/>
    <mergeCell ref="A1:AB1"/>
    <mergeCell ref="A2:AB2"/>
    <mergeCell ref="A3:AB3"/>
    <mergeCell ref="A4:AB4"/>
  </mergeCells>
  <hyperlinks>
    <hyperlink ref="AC2" location="Contenido!A1" display="Contenido" xr:uid="{13B2D314-0C8C-481E-A96D-B64E32F7D3B6}"/>
  </hyperlinks>
  <pageMargins left="0.7" right="0.7" top="0.75" bottom="0.75" header="0.3" footer="0.3"/>
  <pageSetup scale="60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C5A18-69B3-40D3-B15D-8C9E82E0CF01}">
  <sheetPr>
    <tabColor rgb="FFF2DAB1"/>
    <pageSetUpPr fitToPage="1"/>
  </sheetPr>
  <dimension ref="A1:AC44"/>
  <sheetViews>
    <sheetView showGridLines="0" topLeftCell="C1" workbookViewId="0">
      <selection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28515625" customWidth="1"/>
    <col min="6" max="8" width="8.28515625" customWidth="1"/>
    <col min="9" max="9" width="1" customWidth="1"/>
    <col min="10" max="12" width="8.28515625" customWidth="1"/>
    <col min="13" max="13" width="1.28515625" customWidth="1"/>
    <col min="14" max="16" width="8.28515625" customWidth="1"/>
    <col min="17" max="17" width="1.28515625" customWidth="1"/>
    <col min="18" max="20" width="8.28515625" customWidth="1"/>
    <col min="21" max="21" width="1.7109375" customWidth="1"/>
    <col min="22" max="24" width="8.28515625" customWidth="1"/>
    <col min="25" max="25" width="1.28515625" customWidth="1"/>
    <col min="26" max="28" width="8.28515625" customWidth="1"/>
    <col min="29" max="29" width="14" style="119" customWidth="1"/>
  </cols>
  <sheetData>
    <row r="1" spans="1:29" x14ac:dyDescent="0.25">
      <c r="A1" s="223" t="s">
        <v>268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</row>
    <row r="2" spans="1:29" x14ac:dyDescent="0.25">
      <c r="A2" s="224" t="s">
        <v>250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114" t="s">
        <v>0</v>
      </c>
    </row>
    <row r="3" spans="1:29" x14ac:dyDescent="0.25">
      <c r="A3" s="223" t="s">
        <v>195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</row>
    <row r="4" spans="1:29" x14ac:dyDescent="0.25">
      <c r="A4" s="224" t="s">
        <v>240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</row>
    <row r="5" spans="1:29" x14ac:dyDescent="0.25">
      <c r="A5" s="224" t="s">
        <v>182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</row>
    <row r="6" spans="1:29" x14ac:dyDescent="0.25">
      <c r="A6" s="227" t="s">
        <v>196</v>
      </c>
      <c r="B6" s="226" t="s">
        <v>130</v>
      </c>
      <c r="C6" s="226"/>
      <c r="D6" s="226"/>
      <c r="E6" s="82"/>
      <c r="F6" s="226" t="s">
        <v>158</v>
      </c>
      <c r="G6" s="226"/>
      <c r="H6" s="226"/>
      <c r="I6" s="82"/>
      <c r="J6" s="226" t="s">
        <v>159</v>
      </c>
      <c r="K6" s="226"/>
      <c r="L6" s="226"/>
      <c r="M6" s="82"/>
      <c r="N6" s="226" t="s">
        <v>160</v>
      </c>
      <c r="O6" s="226"/>
      <c r="P6" s="226"/>
      <c r="Q6" s="82"/>
      <c r="R6" s="226" t="s">
        <v>162</v>
      </c>
      <c r="S6" s="226"/>
      <c r="T6" s="226"/>
      <c r="U6" s="82"/>
      <c r="V6" s="226" t="s">
        <v>163</v>
      </c>
      <c r="W6" s="226"/>
      <c r="X6" s="226"/>
      <c r="Y6" s="82"/>
      <c r="Z6" s="226" t="s">
        <v>164</v>
      </c>
      <c r="AA6" s="226"/>
      <c r="AB6" s="226"/>
    </row>
    <row r="7" spans="1:29" x14ac:dyDescent="0.25">
      <c r="A7" s="227"/>
      <c r="B7" s="83" t="s">
        <v>130</v>
      </c>
      <c r="C7" s="83" t="s">
        <v>184</v>
      </c>
      <c r="D7" s="83" t="s">
        <v>185</v>
      </c>
      <c r="E7" s="82"/>
      <c r="F7" s="83" t="s">
        <v>130</v>
      </c>
      <c r="G7" s="83" t="s">
        <v>184</v>
      </c>
      <c r="H7" s="83" t="s">
        <v>185</v>
      </c>
      <c r="I7" s="82"/>
      <c r="J7" s="83" t="s">
        <v>130</v>
      </c>
      <c r="K7" s="83" t="s">
        <v>184</v>
      </c>
      <c r="L7" s="83" t="s">
        <v>185</v>
      </c>
      <c r="M7" s="82"/>
      <c r="N7" s="83" t="s">
        <v>130</v>
      </c>
      <c r="O7" s="83" t="s">
        <v>184</v>
      </c>
      <c r="P7" s="83" t="s">
        <v>185</v>
      </c>
      <c r="Q7" s="82"/>
      <c r="R7" s="83" t="s">
        <v>130</v>
      </c>
      <c r="S7" s="83" t="s">
        <v>184</v>
      </c>
      <c r="T7" s="83" t="s">
        <v>185</v>
      </c>
      <c r="U7" s="82"/>
      <c r="V7" s="83" t="s">
        <v>130</v>
      </c>
      <c r="W7" s="83" t="s">
        <v>184</v>
      </c>
      <c r="X7" s="83" t="s">
        <v>185</v>
      </c>
      <c r="Y7" s="82"/>
      <c r="Z7" s="83" t="s">
        <v>130</v>
      </c>
      <c r="AA7" s="83" t="s">
        <v>184</v>
      </c>
      <c r="AB7" s="83" t="s">
        <v>185</v>
      </c>
      <c r="AC7" s="120"/>
    </row>
    <row r="8" spans="1:29" x14ac:dyDescent="0.25">
      <c r="A8" s="24" t="s">
        <v>147</v>
      </c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</row>
    <row r="9" spans="1:29" s="2" customFormat="1" x14ac:dyDescent="0.25">
      <c r="A9" s="25" t="s">
        <v>130</v>
      </c>
      <c r="B9" s="147">
        <f>SUM(B10:B21)</f>
        <v>11149</v>
      </c>
      <c r="C9" s="147">
        <f t="shared" ref="C9:AB9" si="0">SUM(C10:C21)</f>
        <v>5699</v>
      </c>
      <c r="D9" s="147">
        <f t="shared" si="0"/>
        <v>5450</v>
      </c>
      <c r="E9" s="147"/>
      <c r="F9" s="147">
        <f t="shared" si="0"/>
        <v>2335</v>
      </c>
      <c r="G9" s="147">
        <f t="shared" si="0"/>
        <v>1187</v>
      </c>
      <c r="H9" s="147">
        <f t="shared" si="0"/>
        <v>1148</v>
      </c>
      <c r="I9" s="147"/>
      <c r="J9" s="147">
        <f t="shared" si="0"/>
        <v>2103</v>
      </c>
      <c r="K9" s="147">
        <f t="shared" si="0"/>
        <v>1042</v>
      </c>
      <c r="L9" s="147">
        <f t="shared" si="0"/>
        <v>1061</v>
      </c>
      <c r="M9" s="147"/>
      <c r="N9" s="147">
        <f t="shared" si="0"/>
        <v>2016</v>
      </c>
      <c r="O9" s="147">
        <f t="shared" si="0"/>
        <v>989</v>
      </c>
      <c r="P9" s="147">
        <f t="shared" si="0"/>
        <v>1027</v>
      </c>
      <c r="Q9" s="147"/>
      <c r="R9" s="147">
        <f t="shared" si="0"/>
        <v>2106</v>
      </c>
      <c r="S9" s="147">
        <f t="shared" si="0"/>
        <v>1116</v>
      </c>
      <c r="T9" s="147">
        <f t="shared" si="0"/>
        <v>990</v>
      </c>
      <c r="U9" s="147"/>
      <c r="V9" s="147">
        <f t="shared" si="0"/>
        <v>1964</v>
      </c>
      <c r="W9" s="147">
        <f t="shared" si="0"/>
        <v>1012</v>
      </c>
      <c r="X9" s="147">
        <f t="shared" si="0"/>
        <v>952</v>
      </c>
      <c r="Y9" s="147"/>
      <c r="Z9" s="147">
        <f t="shared" si="0"/>
        <v>625</v>
      </c>
      <c r="AA9" s="147">
        <f t="shared" si="0"/>
        <v>353</v>
      </c>
      <c r="AB9" s="147">
        <f t="shared" si="0"/>
        <v>272</v>
      </c>
      <c r="AC9" s="120"/>
    </row>
    <row r="10" spans="1:29" x14ac:dyDescent="0.25">
      <c r="A10" s="26" t="s">
        <v>197</v>
      </c>
      <c r="B10" s="148">
        <f>+F10+J10+N10+R10+V10+Z10</f>
        <v>1582</v>
      </c>
      <c r="C10" s="148">
        <f t="shared" ref="C10:D18" si="1">+G10+K10+O10+S10+W10+AA10</f>
        <v>829</v>
      </c>
      <c r="D10" s="148">
        <f t="shared" si="1"/>
        <v>753</v>
      </c>
      <c r="E10" s="148"/>
      <c r="F10" s="148">
        <v>288</v>
      </c>
      <c r="G10" s="148">
        <v>148</v>
      </c>
      <c r="H10" s="148">
        <v>140</v>
      </c>
      <c r="I10" s="148"/>
      <c r="J10" s="148">
        <v>290</v>
      </c>
      <c r="K10" s="148">
        <v>149</v>
      </c>
      <c r="L10" s="148">
        <v>141</v>
      </c>
      <c r="M10" s="148"/>
      <c r="N10" s="148">
        <v>278</v>
      </c>
      <c r="O10" s="148">
        <v>144</v>
      </c>
      <c r="P10" s="148">
        <v>134</v>
      </c>
      <c r="Q10" s="148"/>
      <c r="R10" s="148">
        <v>264</v>
      </c>
      <c r="S10" s="148">
        <v>134</v>
      </c>
      <c r="T10" s="148">
        <v>130</v>
      </c>
      <c r="U10" s="148"/>
      <c r="V10" s="148">
        <v>250</v>
      </c>
      <c r="W10" s="148">
        <v>128</v>
      </c>
      <c r="X10" s="148">
        <v>122</v>
      </c>
      <c r="Y10" s="148"/>
      <c r="Z10" s="148">
        <v>212</v>
      </c>
      <c r="AA10" s="148">
        <v>126</v>
      </c>
      <c r="AB10" s="148">
        <v>86</v>
      </c>
    </row>
    <row r="11" spans="1:29" x14ac:dyDescent="0.25">
      <c r="A11" s="26" t="s">
        <v>198</v>
      </c>
      <c r="B11" s="148">
        <f t="shared" ref="B11:D17" si="2">+F11+J11+N11+R11+V11</f>
        <v>1044</v>
      </c>
      <c r="C11" s="148">
        <f t="shared" si="2"/>
        <v>493</v>
      </c>
      <c r="D11" s="148">
        <f t="shared" si="2"/>
        <v>551</v>
      </c>
      <c r="E11" s="148"/>
      <c r="F11" s="148">
        <v>262</v>
      </c>
      <c r="G11" s="148">
        <v>128</v>
      </c>
      <c r="H11" s="148">
        <v>134</v>
      </c>
      <c r="I11" s="148"/>
      <c r="J11" s="148">
        <v>228</v>
      </c>
      <c r="K11" s="148">
        <v>109</v>
      </c>
      <c r="L11" s="148">
        <v>119</v>
      </c>
      <c r="M11" s="148"/>
      <c r="N11" s="148">
        <v>209</v>
      </c>
      <c r="O11" s="148">
        <v>89</v>
      </c>
      <c r="P11" s="148">
        <v>120</v>
      </c>
      <c r="Q11" s="148"/>
      <c r="R11" s="148">
        <v>168</v>
      </c>
      <c r="S11" s="148">
        <v>79</v>
      </c>
      <c r="T11" s="148">
        <v>89</v>
      </c>
      <c r="U11" s="148"/>
      <c r="V11" s="148">
        <v>177</v>
      </c>
      <c r="W11" s="148">
        <v>88</v>
      </c>
      <c r="X11" s="148">
        <v>89</v>
      </c>
      <c r="Y11" s="148"/>
      <c r="Z11" s="148" t="s">
        <v>191</v>
      </c>
      <c r="AA11" s="148" t="s">
        <v>191</v>
      </c>
      <c r="AB11" s="148" t="s">
        <v>191</v>
      </c>
    </row>
    <row r="12" spans="1:29" x14ac:dyDescent="0.25">
      <c r="A12" s="26" t="s">
        <v>199</v>
      </c>
      <c r="B12" s="148">
        <f t="shared" si="2"/>
        <v>558</v>
      </c>
      <c r="C12" s="148">
        <f t="shared" si="2"/>
        <v>252</v>
      </c>
      <c r="D12" s="148">
        <f t="shared" si="2"/>
        <v>306</v>
      </c>
      <c r="E12" s="148"/>
      <c r="F12" s="148">
        <v>148</v>
      </c>
      <c r="G12" s="148">
        <v>66</v>
      </c>
      <c r="H12" s="148">
        <v>82</v>
      </c>
      <c r="I12" s="148"/>
      <c r="J12" s="148">
        <v>137</v>
      </c>
      <c r="K12" s="148">
        <v>51</v>
      </c>
      <c r="L12" s="148">
        <v>86</v>
      </c>
      <c r="M12" s="148"/>
      <c r="N12" s="148">
        <v>109</v>
      </c>
      <c r="O12" s="148">
        <v>48</v>
      </c>
      <c r="P12" s="148">
        <v>61</v>
      </c>
      <c r="Q12" s="148"/>
      <c r="R12" s="148">
        <v>99</v>
      </c>
      <c r="S12" s="148">
        <v>55</v>
      </c>
      <c r="T12" s="148">
        <v>44</v>
      </c>
      <c r="U12" s="148"/>
      <c r="V12" s="148">
        <v>65</v>
      </c>
      <c r="W12" s="148">
        <v>32</v>
      </c>
      <c r="X12" s="148">
        <v>33</v>
      </c>
      <c r="Y12" s="148"/>
      <c r="Z12" s="148" t="s">
        <v>191</v>
      </c>
      <c r="AA12" s="148" t="s">
        <v>191</v>
      </c>
      <c r="AB12" s="148" t="s">
        <v>191</v>
      </c>
    </row>
    <row r="13" spans="1:29" x14ac:dyDescent="0.25">
      <c r="A13" s="26" t="s">
        <v>200</v>
      </c>
      <c r="B13" s="148" t="s">
        <v>191</v>
      </c>
      <c r="C13" s="148" t="s">
        <v>191</v>
      </c>
      <c r="D13" s="148" t="s">
        <v>191</v>
      </c>
      <c r="E13" s="148"/>
      <c r="F13" s="148" t="s">
        <v>191</v>
      </c>
      <c r="G13" s="148" t="s">
        <v>191</v>
      </c>
      <c r="H13" s="148" t="s">
        <v>191</v>
      </c>
      <c r="I13" s="148"/>
      <c r="J13" s="148" t="s">
        <v>191</v>
      </c>
      <c r="K13" s="148" t="s">
        <v>191</v>
      </c>
      <c r="L13" s="148" t="s">
        <v>191</v>
      </c>
      <c r="M13" s="148"/>
      <c r="N13" s="148" t="s">
        <v>191</v>
      </c>
      <c r="O13" s="148" t="s">
        <v>191</v>
      </c>
      <c r="P13" s="148" t="s">
        <v>191</v>
      </c>
      <c r="Q13" s="148"/>
      <c r="R13" s="148" t="s">
        <v>191</v>
      </c>
      <c r="S13" s="148" t="s">
        <v>191</v>
      </c>
      <c r="T13" s="148" t="s">
        <v>191</v>
      </c>
      <c r="U13" s="148"/>
      <c r="V13" s="148" t="s">
        <v>191</v>
      </c>
      <c r="W13" s="148" t="s">
        <v>191</v>
      </c>
      <c r="X13" s="148" t="s">
        <v>191</v>
      </c>
      <c r="Y13" s="148"/>
      <c r="Z13" s="148" t="s">
        <v>191</v>
      </c>
      <c r="AA13" s="148" t="s">
        <v>191</v>
      </c>
      <c r="AB13" s="148" t="s">
        <v>191</v>
      </c>
    </row>
    <row r="14" spans="1:29" x14ac:dyDescent="0.25">
      <c r="A14" s="26" t="s">
        <v>202</v>
      </c>
      <c r="B14" s="148">
        <f t="shared" si="2"/>
        <v>337</v>
      </c>
      <c r="C14" s="148">
        <f t="shared" si="2"/>
        <v>146</v>
      </c>
      <c r="D14" s="148">
        <f t="shared" si="2"/>
        <v>191</v>
      </c>
      <c r="E14" s="148"/>
      <c r="F14" s="148">
        <v>75</v>
      </c>
      <c r="G14" s="148">
        <v>28</v>
      </c>
      <c r="H14" s="148">
        <v>47</v>
      </c>
      <c r="I14" s="148"/>
      <c r="J14" s="148">
        <v>71</v>
      </c>
      <c r="K14" s="148">
        <v>29</v>
      </c>
      <c r="L14" s="148">
        <v>42</v>
      </c>
      <c r="M14" s="148"/>
      <c r="N14" s="148">
        <v>80</v>
      </c>
      <c r="O14" s="148">
        <v>35</v>
      </c>
      <c r="P14" s="148">
        <v>45</v>
      </c>
      <c r="Q14" s="148"/>
      <c r="R14" s="148">
        <v>44</v>
      </c>
      <c r="S14" s="148">
        <v>21</v>
      </c>
      <c r="T14" s="148">
        <v>23</v>
      </c>
      <c r="U14" s="148"/>
      <c r="V14" s="148">
        <v>67</v>
      </c>
      <c r="W14" s="148">
        <v>33</v>
      </c>
      <c r="X14" s="148">
        <v>34</v>
      </c>
      <c r="Y14" s="148"/>
      <c r="Z14" s="148" t="s">
        <v>191</v>
      </c>
      <c r="AA14" s="148" t="s">
        <v>191</v>
      </c>
      <c r="AB14" s="148" t="s">
        <v>191</v>
      </c>
      <c r="AC14" s="120"/>
    </row>
    <row r="15" spans="1:29" x14ac:dyDescent="0.25">
      <c r="A15" s="26" t="s">
        <v>204</v>
      </c>
      <c r="B15" s="148">
        <f t="shared" si="2"/>
        <v>278</v>
      </c>
      <c r="C15" s="148">
        <f t="shared" si="2"/>
        <v>114</v>
      </c>
      <c r="D15" s="148">
        <f t="shared" si="2"/>
        <v>164</v>
      </c>
      <c r="E15" s="148"/>
      <c r="F15" s="148">
        <v>64</v>
      </c>
      <c r="G15" s="148">
        <v>33</v>
      </c>
      <c r="H15" s="148">
        <v>31</v>
      </c>
      <c r="I15" s="148"/>
      <c r="J15" s="148">
        <v>52</v>
      </c>
      <c r="K15" s="148">
        <v>16</v>
      </c>
      <c r="L15" s="148">
        <v>36</v>
      </c>
      <c r="M15" s="148"/>
      <c r="N15" s="148">
        <v>51</v>
      </c>
      <c r="O15" s="148">
        <v>21</v>
      </c>
      <c r="P15" s="148">
        <v>30</v>
      </c>
      <c r="Q15" s="148"/>
      <c r="R15" s="148">
        <v>49</v>
      </c>
      <c r="S15" s="148">
        <v>23</v>
      </c>
      <c r="T15" s="148">
        <v>26</v>
      </c>
      <c r="U15" s="148"/>
      <c r="V15" s="148">
        <v>62</v>
      </c>
      <c r="W15" s="148">
        <v>21</v>
      </c>
      <c r="X15" s="148">
        <v>41</v>
      </c>
      <c r="Y15" s="148"/>
      <c r="Z15" s="148" t="s">
        <v>191</v>
      </c>
      <c r="AA15" s="148" t="s">
        <v>191</v>
      </c>
      <c r="AB15" s="148" t="s">
        <v>191</v>
      </c>
      <c r="AC15" s="121"/>
    </row>
    <row r="16" spans="1:29" x14ac:dyDescent="0.25">
      <c r="A16" s="26" t="s">
        <v>205</v>
      </c>
      <c r="B16" s="148">
        <f t="shared" si="2"/>
        <v>285</v>
      </c>
      <c r="C16" s="148">
        <f t="shared" si="2"/>
        <v>153</v>
      </c>
      <c r="D16" s="148">
        <f t="shared" si="2"/>
        <v>132</v>
      </c>
      <c r="E16" s="148"/>
      <c r="F16" s="148">
        <v>91</v>
      </c>
      <c r="G16" s="148">
        <v>53</v>
      </c>
      <c r="H16" s="148">
        <v>38</v>
      </c>
      <c r="I16" s="148"/>
      <c r="J16" s="148">
        <v>53</v>
      </c>
      <c r="K16" s="148">
        <v>30</v>
      </c>
      <c r="L16" s="148">
        <v>23</v>
      </c>
      <c r="M16" s="148"/>
      <c r="N16" s="148">
        <v>36</v>
      </c>
      <c r="O16" s="148">
        <v>18</v>
      </c>
      <c r="P16" s="148">
        <v>18</v>
      </c>
      <c r="Q16" s="148"/>
      <c r="R16" s="148">
        <v>59</v>
      </c>
      <c r="S16" s="148">
        <v>25</v>
      </c>
      <c r="T16" s="148">
        <v>34</v>
      </c>
      <c r="U16" s="148"/>
      <c r="V16" s="148">
        <v>46</v>
      </c>
      <c r="W16" s="148">
        <v>27</v>
      </c>
      <c r="X16" s="148">
        <v>19</v>
      </c>
      <c r="Y16" s="148"/>
      <c r="Z16" s="148" t="s">
        <v>191</v>
      </c>
      <c r="AA16" s="148" t="s">
        <v>191</v>
      </c>
      <c r="AB16" s="148" t="s">
        <v>191</v>
      </c>
      <c r="AC16" s="121"/>
    </row>
    <row r="17" spans="1:29" x14ac:dyDescent="0.25">
      <c r="A17" s="26" t="s">
        <v>206</v>
      </c>
      <c r="B17" s="148">
        <f t="shared" si="2"/>
        <v>432</v>
      </c>
      <c r="C17" s="148">
        <f t="shared" si="2"/>
        <v>205</v>
      </c>
      <c r="D17" s="148">
        <f t="shared" si="2"/>
        <v>227</v>
      </c>
      <c r="E17" s="148"/>
      <c r="F17" s="148">
        <v>102</v>
      </c>
      <c r="G17" s="148">
        <v>44</v>
      </c>
      <c r="H17" s="148">
        <v>58</v>
      </c>
      <c r="I17" s="148"/>
      <c r="J17" s="148">
        <v>93</v>
      </c>
      <c r="K17" s="148">
        <v>42</v>
      </c>
      <c r="L17" s="148">
        <v>51</v>
      </c>
      <c r="M17" s="148"/>
      <c r="N17" s="148">
        <v>83</v>
      </c>
      <c r="O17" s="148">
        <v>41</v>
      </c>
      <c r="P17" s="148">
        <v>42</v>
      </c>
      <c r="Q17" s="148"/>
      <c r="R17" s="148">
        <v>81</v>
      </c>
      <c r="S17" s="148">
        <v>39</v>
      </c>
      <c r="T17" s="148">
        <v>42</v>
      </c>
      <c r="U17" s="148"/>
      <c r="V17" s="148">
        <v>73</v>
      </c>
      <c r="W17" s="148">
        <v>39</v>
      </c>
      <c r="X17" s="148">
        <v>34</v>
      </c>
      <c r="Y17" s="148"/>
      <c r="Z17" s="148" t="s">
        <v>191</v>
      </c>
      <c r="AA17" s="148" t="s">
        <v>191</v>
      </c>
      <c r="AB17" s="148" t="s">
        <v>191</v>
      </c>
      <c r="AC17" s="121"/>
    </row>
    <row r="18" spans="1:29" x14ac:dyDescent="0.25">
      <c r="A18" s="108" t="s">
        <v>208</v>
      </c>
      <c r="B18" s="148">
        <f t="shared" ref="B18" si="3">+F18+J18+N18+R18+V18+Z18</f>
        <v>3522</v>
      </c>
      <c r="C18" s="148">
        <f t="shared" si="1"/>
        <v>1991</v>
      </c>
      <c r="D18" s="148">
        <f t="shared" si="1"/>
        <v>1531</v>
      </c>
      <c r="E18" s="148"/>
      <c r="F18" s="148">
        <v>585</v>
      </c>
      <c r="G18" s="148">
        <v>329</v>
      </c>
      <c r="H18" s="148">
        <v>256</v>
      </c>
      <c r="I18" s="148"/>
      <c r="J18" s="148">
        <v>575</v>
      </c>
      <c r="K18" s="148">
        <v>314</v>
      </c>
      <c r="L18" s="148">
        <v>261</v>
      </c>
      <c r="M18" s="148"/>
      <c r="N18" s="148">
        <v>514</v>
      </c>
      <c r="O18" s="148">
        <v>279</v>
      </c>
      <c r="P18" s="148">
        <v>235</v>
      </c>
      <c r="Q18" s="148"/>
      <c r="R18" s="148">
        <v>762</v>
      </c>
      <c r="S18" s="148">
        <v>465</v>
      </c>
      <c r="T18" s="148">
        <v>297</v>
      </c>
      <c r="U18" s="148"/>
      <c r="V18" s="148">
        <v>673</v>
      </c>
      <c r="W18" s="148">
        <v>377</v>
      </c>
      <c r="X18" s="148">
        <v>296</v>
      </c>
      <c r="Y18" s="148"/>
      <c r="Z18" s="148">
        <v>413</v>
      </c>
      <c r="AA18" s="148">
        <v>227</v>
      </c>
      <c r="AB18" s="148">
        <v>186</v>
      </c>
      <c r="AC18" s="121"/>
    </row>
    <row r="19" spans="1:29" x14ac:dyDescent="0.25">
      <c r="A19" s="26" t="s">
        <v>210</v>
      </c>
      <c r="B19" s="148">
        <f t="shared" ref="B19:D21" si="4">+F19+J19+N19+R19+V19</f>
        <v>2540</v>
      </c>
      <c r="C19" s="148">
        <f t="shared" si="4"/>
        <v>1221</v>
      </c>
      <c r="D19" s="148">
        <f t="shared" si="4"/>
        <v>1319</v>
      </c>
      <c r="E19" s="148"/>
      <c r="F19" s="148">
        <v>570</v>
      </c>
      <c r="G19" s="148">
        <v>277</v>
      </c>
      <c r="H19" s="148">
        <v>293</v>
      </c>
      <c r="I19" s="148"/>
      <c r="J19" s="148">
        <v>491</v>
      </c>
      <c r="K19" s="148">
        <v>240</v>
      </c>
      <c r="L19" s="148">
        <v>251</v>
      </c>
      <c r="M19" s="148"/>
      <c r="N19" s="148">
        <v>525</v>
      </c>
      <c r="O19" s="148">
        <v>245</v>
      </c>
      <c r="P19" s="148">
        <v>280</v>
      </c>
      <c r="Q19" s="148"/>
      <c r="R19" s="148">
        <v>472</v>
      </c>
      <c r="S19" s="148">
        <v>227</v>
      </c>
      <c r="T19" s="148">
        <v>245</v>
      </c>
      <c r="U19" s="148"/>
      <c r="V19" s="148">
        <v>482</v>
      </c>
      <c r="W19" s="148">
        <v>232</v>
      </c>
      <c r="X19" s="148">
        <v>250</v>
      </c>
      <c r="Y19" s="148"/>
      <c r="Z19" s="148" t="s">
        <v>191</v>
      </c>
      <c r="AA19" s="148" t="s">
        <v>191</v>
      </c>
      <c r="AB19" s="148" t="s">
        <v>191</v>
      </c>
      <c r="AC19" s="121"/>
    </row>
    <row r="20" spans="1:29" x14ac:dyDescent="0.25">
      <c r="A20" s="26" t="s">
        <v>213</v>
      </c>
      <c r="B20" s="148">
        <f t="shared" si="4"/>
        <v>240</v>
      </c>
      <c r="C20" s="148">
        <f t="shared" si="4"/>
        <v>123</v>
      </c>
      <c r="D20" s="148">
        <f t="shared" si="4"/>
        <v>117</v>
      </c>
      <c r="E20" s="148"/>
      <c r="F20" s="148">
        <v>59</v>
      </c>
      <c r="G20" s="148">
        <v>29</v>
      </c>
      <c r="H20" s="148">
        <v>30</v>
      </c>
      <c r="I20" s="148"/>
      <c r="J20" s="148">
        <v>43</v>
      </c>
      <c r="K20" s="148">
        <v>25</v>
      </c>
      <c r="L20" s="148">
        <v>18</v>
      </c>
      <c r="M20" s="148"/>
      <c r="N20" s="148">
        <v>60</v>
      </c>
      <c r="O20" s="148">
        <v>32</v>
      </c>
      <c r="P20" s="148">
        <v>28</v>
      </c>
      <c r="Q20" s="148"/>
      <c r="R20" s="148">
        <v>50</v>
      </c>
      <c r="S20" s="148">
        <v>21</v>
      </c>
      <c r="T20" s="148">
        <v>29</v>
      </c>
      <c r="U20" s="148"/>
      <c r="V20" s="148">
        <v>28</v>
      </c>
      <c r="W20" s="148">
        <v>16</v>
      </c>
      <c r="X20" s="148">
        <v>12</v>
      </c>
      <c r="Y20" s="148"/>
      <c r="Z20" s="148" t="s">
        <v>191</v>
      </c>
      <c r="AA20" s="148" t="s">
        <v>191</v>
      </c>
      <c r="AB20" s="148" t="s">
        <v>191</v>
      </c>
      <c r="AC20" s="121"/>
    </row>
    <row r="21" spans="1:29" x14ac:dyDescent="0.25">
      <c r="A21" s="26" t="s">
        <v>216</v>
      </c>
      <c r="B21" s="148">
        <f t="shared" si="4"/>
        <v>331</v>
      </c>
      <c r="C21" s="148">
        <f t="shared" si="4"/>
        <v>172</v>
      </c>
      <c r="D21" s="148">
        <f t="shared" si="4"/>
        <v>159</v>
      </c>
      <c r="E21" s="148"/>
      <c r="F21" s="148">
        <v>91</v>
      </c>
      <c r="G21" s="148">
        <v>52</v>
      </c>
      <c r="H21" s="148">
        <v>39</v>
      </c>
      <c r="I21" s="148"/>
      <c r="J21" s="148">
        <v>70</v>
      </c>
      <c r="K21" s="148">
        <v>37</v>
      </c>
      <c r="L21" s="148">
        <v>33</v>
      </c>
      <c r="M21" s="148"/>
      <c r="N21" s="148">
        <v>71</v>
      </c>
      <c r="O21" s="148">
        <v>37</v>
      </c>
      <c r="P21" s="148">
        <v>34</v>
      </c>
      <c r="Q21" s="148"/>
      <c r="R21" s="148">
        <v>58</v>
      </c>
      <c r="S21" s="148">
        <v>27</v>
      </c>
      <c r="T21" s="148">
        <v>31</v>
      </c>
      <c r="U21" s="148"/>
      <c r="V21" s="148">
        <v>41</v>
      </c>
      <c r="W21" s="148">
        <v>19</v>
      </c>
      <c r="X21" s="148">
        <v>22</v>
      </c>
      <c r="Y21" s="148"/>
      <c r="Z21" s="148" t="s">
        <v>191</v>
      </c>
      <c r="AA21" s="148" t="s">
        <v>191</v>
      </c>
      <c r="AB21" s="148" t="s">
        <v>191</v>
      </c>
      <c r="AC21" s="121"/>
    </row>
    <row r="22" spans="1:29" x14ac:dyDescent="0.25"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21"/>
    </row>
    <row r="23" spans="1:29" x14ac:dyDescent="0.25">
      <c r="A23" s="24" t="s">
        <v>153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20"/>
    </row>
    <row r="24" spans="1:29" s="2" customFormat="1" x14ac:dyDescent="0.25">
      <c r="A24" s="25" t="s">
        <v>130</v>
      </c>
      <c r="B24" s="151">
        <v>95.282454491069132</v>
      </c>
      <c r="C24" s="151">
        <v>94.904246461282256</v>
      </c>
      <c r="D24" s="151">
        <v>95.681179775280896</v>
      </c>
      <c r="E24" s="151"/>
      <c r="F24" s="151">
        <v>96.051007815713689</v>
      </c>
      <c r="G24" s="151">
        <v>94.50636942675159</v>
      </c>
      <c r="H24" s="151">
        <v>97.702127659574472</v>
      </c>
      <c r="I24" s="151"/>
      <c r="J24" s="151">
        <v>96.64522058823529</v>
      </c>
      <c r="K24" s="151">
        <v>95.596330275229363</v>
      </c>
      <c r="L24" s="151">
        <v>97.697974217311241</v>
      </c>
      <c r="M24" s="151"/>
      <c r="N24" s="151">
        <v>96.829971181556189</v>
      </c>
      <c r="O24" s="151">
        <v>96.393762183235864</v>
      </c>
      <c r="P24" s="151">
        <v>97.253787878787875</v>
      </c>
      <c r="Q24" s="151"/>
      <c r="R24" s="151">
        <v>90.115532734274709</v>
      </c>
      <c r="S24" s="151">
        <v>91.325695581014728</v>
      </c>
      <c r="T24" s="151">
        <v>88.789237668161434</v>
      </c>
      <c r="U24" s="151"/>
      <c r="V24" s="151">
        <v>96.180215475024482</v>
      </c>
      <c r="W24" s="151">
        <v>96.106362773029446</v>
      </c>
      <c r="X24" s="151">
        <v>96.258847320525788</v>
      </c>
      <c r="Y24" s="151"/>
      <c r="Z24" s="151">
        <v>98.736176935229068</v>
      </c>
      <c r="AA24" s="151">
        <v>98.603351955307261</v>
      </c>
      <c r="AB24" s="151">
        <v>98.909090909090907</v>
      </c>
      <c r="AC24" s="125"/>
    </row>
    <row r="25" spans="1:29" x14ac:dyDescent="0.25">
      <c r="A25" s="26" t="s">
        <v>197</v>
      </c>
      <c r="B25" s="149">
        <v>98.199875853507137</v>
      </c>
      <c r="C25" s="149">
        <v>98.339264531435362</v>
      </c>
      <c r="D25" s="149">
        <v>98.046875</v>
      </c>
      <c r="E25" s="149"/>
      <c r="F25" s="149">
        <v>98.293515358361773</v>
      </c>
      <c r="G25" s="149">
        <v>97.368421052631575</v>
      </c>
      <c r="H25" s="149">
        <v>99.290780141843967</v>
      </c>
      <c r="I25" s="149"/>
      <c r="J25" s="149">
        <v>97.643097643097647</v>
      </c>
      <c r="K25" s="149">
        <v>96.753246753246756</v>
      </c>
      <c r="L25" s="149">
        <v>98.6013986013986</v>
      </c>
      <c r="M25" s="149"/>
      <c r="N25" s="149">
        <v>98.581560283687935</v>
      </c>
      <c r="O25" s="149">
        <v>99.310344827586206</v>
      </c>
      <c r="P25" s="149">
        <v>97.810218978102199</v>
      </c>
      <c r="Q25" s="149"/>
      <c r="R25" s="149">
        <v>97.058823529411768</v>
      </c>
      <c r="S25" s="149">
        <v>98.529411764705884</v>
      </c>
      <c r="T25" s="149">
        <v>95.588235294117652</v>
      </c>
      <c r="U25" s="149"/>
      <c r="V25" s="149">
        <v>98.039215686274503</v>
      </c>
      <c r="W25" s="149">
        <v>98.461538461538467</v>
      </c>
      <c r="X25" s="149">
        <v>97.6</v>
      </c>
      <c r="Y25" s="149"/>
      <c r="Z25" s="149">
        <v>100</v>
      </c>
      <c r="AA25" s="149">
        <v>100</v>
      </c>
      <c r="AB25" s="149">
        <v>100</v>
      </c>
      <c r="AC25" s="121"/>
    </row>
    <row r="26" spans="1:29" x14ac:dyDescent="0.25">
      <c r="A26" s="26" t="s">
        <v>198</v>
      </c>
      <c r="B26" s="149">
        <v>93.632286995515685</v>
      </c>
      <c r="C26" s="149">
        <v>94.083969465648849</v>
      </c>
      <c r="D26" s="149">
        <v>93.231810490693732</v>
      </c>
      <c r="E26" s="149"/>
      <c r="F26" s="149">
        <v>90.972222222222214</v>
      </c>
      <c r="G26" s="149">
        <v>90.140845070422543</v>
      </c>
      <c r="H26" s="149">
        <v>91.780821917808225</v>
      </c>
      <c r="I26" s="149"/>
      <c r="J26" s="149">
        <v>94.605809128630696</v>
      </c>
      <c r="K26" s="149">
        <v>94.782608695652172</v>
      </c>
      <c r="L26" s="149">
        <v>94.444444444444443</v>
      </c>
      <c r="M26" s="149"/>
      <c r="N26" s="149">
        <v>91.666666666666657</v>
      </c>
      <c r="O26" s="149">
        <v>92.708333333333343</v>
      </c>
      <c r="P26" s="149">
        <v>90.909090909090907</v>
      </c>
      <c r="Q26" s="149"/>
      <c r="R26" s="149">
        <v>93.85474860335195</v>
      </c>
      <c r="S26" s="149">
        <v>95.180722891566262</v>
      </c>
      <c r="T26" s="149">
        <v>92.708333333333343</v>
      </c>
      <c r="U26" s="149"/>
      <c r="V26" s="149">
        <v>98.882681564245814</v>
      </c>
      <c r="W26" s="149">
        <v>100</v>
      </c>
      <c r="X26" s="149">
        <v>97.802197802197796</v>
      </c>
      <c r="Y26" s="149"/>
      <c r="Z26" s="148" t="s">
        <v>191</v>
      </c>
      <c r="AA26" s="148" t="s">
        <v>191</v>
      </c>
      <c r="AB26" s="148" t="s">
        <v>191</v>
      </c>
      <c r="AC26" s="121"/>
    </row>
    <row r="27" spans="1:29" x14ac:dyDescent="0.25">
      <c r="A27" s="26" t="s">
        <v>199</v>
      </c>
      <c r="B27" s="149">
        <v>100</v>
      </c>
      <c r="C27" s="149">
        <v>100</v>
      </c>
      <c r="D27" s="149">
        <v>100</v>
      </c>
      <c r="E27" s="149"/>
      <c r="F27" s="149">
        <v>100</v>
      </c>
      <c r="G27" s="149">
        <v>100</v>
      </c>
      <c r="H27" s="149">
        <v>100</v>
      </c>
      <c r="I27" s="149"/>
      <c r="J27" s="149">
        <v>100</v>
      </c>
      <c r="K27" s="149">
        <v>100</v>
      </c>
      <c r="L27" s="149">
        <v>100</v>
      </c>
      <c r="M27" s="149"/>
      <c r="N27" s="149">
        <v>100</v>
      </c>
      <c r="O27" s="149">
        <v>100</v>
      </c>
      <c r="P27" s="149">
        <v>100</v>
      </c>
      <c r="Q27" s="149"/>
      <c r="R27" s="149">
        <v>100</v>
      </c>
      <c r="S27" s="149">
        <v>100</v>
      </c>
      <c r="T27" s="149">
        <v>100</v>
      </c>
      <c r="U27" s="149"/>
      <c r="V27" s="149">
        <v>100</v>
      </c>
      <c r="W27" s="149">
        <v>100</v>
      </c>
      <c r="X27" s="149">
        <v>100</v>
      </c>
      <c r="Y27" s="149"/>
      <c r="Z27" s="148" t="s">
        <v>191</v>
      </c>
      <c r="AA27" s="148" t="s">
        <v>191</v>
      </c>
      <c r="AB27" s="148" t="s">
        <v>191</v>
      </c>
      <c r="AC27" s="121"/>
    </row>
    <row r="28" spans="1:29" x14ac:dyDescent="0.25">
      <c r="A28" s="26" t="s">
        <v>200</v>
      </c>
      <c r="B28" s="148" t="s">
        <v>191</v>
      </c>
      <c r="C28" s="148" t="s">
        <v>191</v>
      </c>
      <c r="D28" s="148" t="s">
        <v>191</v>
      </c>
      <c r="E28" s="148"/>
      <c r="F28" s="148" t="s">
        <v>191</v>
      </c>
      <c r="G28" s="148" t="s">
        <v>191</v>
      </c>
      <c r="H28" s="148" t="s">
        <v>191</v>
      </c>
      <c r="I28" s="148"/>
      <c r="J28" s="148" t="s">
        <v>191</v>
      </c>
      <c r="K28" s="148" t="s">
        <v>191</v>
      </c>
      <c r="L28" s="148" t="s">
        <v>191</v>
      </c>
      <c r="M28" s="148"/>
      <c r="N28" s="148" t="s">
        <v>191</v>
      </c>
      <c r="O28" s="148" t="s">
        <v>191</v>
      </c>
      <c r="P28" s="148" t="s">
        <v>191</v>
      </c>
      <c r="Q28" s="148"/>
      <c r="R28" s="148" t="s">
        <v>191</v>
      </c>
      <c r="S28" s="148" t="s">
        <v>191</v>
      </c>
      <c r="T28" s="148" t="s">
        <v>191</v>
      </c>
      <c r="U28" s="148"/>
      <c r="V28" s="148" t="s">
        <v>191</v>
      </c>
      <c r="W28" s="148" t="s">
        <v>191</v>
      </c>
      <c r="X28" s="148" t="s">
        <v>191</v>
      </c>
      <c r="Y28" s="148"/>
      <c r="Z28" s="148" t="s">
        <v>191</v>
      </c>
      <c r="AA28" s="148" t="s">
        <v>191</v>
      </c>
      <c r="AB28" s="148" t="s">
        <v>191</v>
      </c>
      <c r="AC28" s="121"/>
    </row>
    <row r="29" spans="1:29" x14ac:dyDescent="0.25">
      <c r="A29" s="26" t="s">
        <v>202</v>
      </c>
      <c r="B29" s="149">
        <v>99.704142011834321</v>
      </c>
      <c r="C29" s="149">
        <v>99.319727891156461</v>
      </c>
      <c r="D29" s="149">
        <v>100</v>
      </c>
      <c r="E29" s="149"/>
      <c r="F29" s="149">
        <v>98.68421052631578</v>
      </c>
      <c r="G29" s="149">
        <v>96.551724137931032</v>
      </c>
      <c r="H29" s="149">
        <v>100</v>
      </c>
      <c r="I29" s="149"/>
      <c r="J29" s="149">
        <v>100</v>
      </c>
      <c r="K29" s="149">
        <v>100</v>
      </c>
      <c r="L29" s="149">
        <v>100</v>
      </c>
      <c r="M29" s="149"/>
      <c r="N29" s="149">
        <v>100</v>
      </c>
      <c r="O29" s="149">
        <v>100</v>
      </c>
      <c r="P29" s="149">
        <v>100</v>
      </c>
      <c r="Q29" s="149"/>
      <c r="R29" s="149">
        <v>100</v>
      </c>
      <c r="S29" s="149">
        <v>100</v>
      </c>
      <c r="T29" s="149">
        <v>100</v>
      </c>
      <c r="U29" s="149"/>
      <c r="V29" s="149">
        <v>100</v>
      </c>
      <c r="W29" s="149">
        <v>100</v>
      </c>
      <c r="X29" s="149">
        <v>100</v>
      </c>
      <c r="Y29" s="149"/>
      <c r="Z29" s="148" t="s">
        <v>191</v>
      </c>
      <c r="AA29" s="148" t="s">
        <v>191</v>
      </c>
      <c r="AB29" s="148" t="s">
        <v>191</v>
      </c>
      <c r="AC29" s="121"/>
    </row>
    <row r="30" spans="1:29" x14ac:dyDescent="0.25">
      <c r="A30" s="26" t="s">
        <v>204</v>
      </c>
      <c r="B30" s="149">
        <v>91.44736842105263</v>
      </c>
      <c r="C30" s="149">
        <v>88.372093023255815</v>
      </c>
      <c r="D30" s="149">
        <v>93.714285714285722</v>
      </c>
      <c r="E30" s="149"/>
      <c r="F30" s="149">
        <v>96.969696969696969</v>
      </c>
      <c r="G30" s="149">
        <v>100</v>
      </c>
      <c r="H30" s="149">
        <v>93.939393939393938</v>
      </c>
      <c r="I30" s="149"/>
      <c r="J30" s="149">
        <v>85.245901639344254</v>
      </c>
      <c r="K30" s="149">
        <v>80</v>
      </c>
      <c r="L30" s="149">
        <v>87.804878048780495</v>
      </c>
      <c r="M30" s="149"/>
      <c r="N30" s="149">
        <v>86.440677966101703</v>
      </c>
      <c r="O30" s="149">
        <v>75</v>
      </c>
      <c r="P30" s="149">
        <v>96.774193548387103</v>
      </c>
      <c r="Q30" s="149"/>
      <c r="R30" s="149">
        <v>89.090909090909093</v>
      </c>
      <c r="S30" s="149">
        <v>85.18518518518519</v>
      </c>
      <c r="T30" s="149">
        <v>92.857142857142861</v>
      </c>
      <c r="U30" s="149"/>
      <c r="V30" s="149">
        <v>98.412698412698404</v>
      </c>
      <c r="W30" s="149">
        <v>100</v>
      </c>
      <c r="X30" s="149">
        <v>97.61904761904762</v>
      </c>
      <c r="Y30" s="149"/>
      <c r="Z30" s="148" t="s">
        <v>191</v>
      </c>
      <c r="AA30" s="148" t="s">
        <v>191</v>
      </c>
      <c r="AB30" s="148" t="s">
        <v>191</v>
      </c>
      <c r="AC30" s="121"/>
    </row>
    <row r="31" spans="1:29" x14ac:dyDescent="0.25">
      <c r="A31" s="26" t="s">
        <v>205</v>
      </c>
      <c r="B31" s="149">
        <v>99.303135888501743</v>
      </c>
      <c r="C31" s="149">
        <v>99.350649350649363</v>
      </c>
      <c r="D31" s="149">
        <v>99.248120300751879</v>
      </c>
      <c r="E31" s="149"/>
      <c r="F31" s="149">
        <v>98.91304347826086</v>
      </c>
      <c r="G31" s="149">
        <v>98.148148148148152</v>
      </c>
      <c r="H31" s="149">
        <v>100</v>
      </c>
      <c r="I31" s="149"/>
      <c r="J31" s="149">
        <v>100</v>
      </c>
      <c r="K31" s="149">
        <v>100</v>
      </c>
      <c r="L31" s="149">
        <v>100</v>
      </c>
      <c r="M31" s="149"/>
      <c r="N31" s="149">
        <v>100</v>
      </c>
      <c r="O31" s="149">
        <v>100</v>
      </c>
      <c r="P31" s="149">
        <v>100</v>
      </c>
      <c r="Q31" s="149"/>
      <c r="R31" s="149">
        <v>98.333333333333329</v>
      </c>
      <c r="S31" s="149">
        <v>100</v>
      </c>
      <c r="T31" s="149">
        <v>97.142857142857139</v>
      </c>
      <c r="U31" s="149"/>
      <c r="V31" s="149">
        <v>100</v>
      </c>
      <c r="W31" s="149">
        <v>100</v>
      </c>
      <c r="X31" s="149">
        <v>100</v>
      </c>
      <c r="Y31" s="149"/>
      <c r="Z31" s="148" t="s">
        <v>191</v>
      </c>
      <c r="AA31" s="148" t="s">
        <v>191</v>
      </c>
      <c r="AB31" s="148" t="s">
        <v>191</v>
      </c>
      <c r="AC31" s="121"/>
    </row>
    <row r="32" spans="1:29" x14ac:dyDescent="0.25">
      <c r="A32" s="26" t="s">
        <v>206</v>
      </c>
      <c r="B32" s="149">
        <v>99.769053117782917</v>
      </c>
      <c r="C32" s="149">
        <v>99.514563106796118</v>
      </c>
      <c r="D32" s="149">
        <v>100</v>
      </c>
      <c r="E32" s="149"/>
      <c r="F32" s="149">
        <v>99.029126213592235</v>
      </c>
      <c r="G32" s="149">
        <v>97.777777777777771</v>
      </c>
      <c r="H32" s="149">
        <v>100</v>
      </c>
      <c r="I32" s="149"/>
      <c r="J32" s="149">
        <v>100</v>
      </c>
      <c r="K32" s="149">
        <v>100</v>
      </c>
      <c r="L32" s="149">
        <v>100</v>
      </c>
      <c r="M32" s="149"/>
      <c r="N32" s="149">
        <v>100</v>
      </c>
      <c r="O32" s="149">
        <v>100</v>
      </c>
      <c r="P32" s="149">
        <v>100</v>
      </c>
      <c r="Q32" s="149"/>
      <c r="R32" s="149">
        <v>100</v>
      </c>
      <c r="S32" s="149">
        <v>100</v>
      </c>
      <c r="T32" s="149">
        <v>100</v>
      </c>
      <c r="U32" s="149"/>
      <c r="V32" s="149">
        <v>100</v>
      </c>
      <c r="W32" s="149">
        <v>100</v>
      </c>
      <c r="X32" s="149">
        <v>100</v>
      </c>
      <c r="Y32" s="149"/>
      <c r="Z32" s="148" t="s">
        <v>191</v>
      </c>
      <c r="AA32" s="148" t="s">
        <v>191</v>
      </c>
      <c r="AB32" s="148" t="s">
        <v>191</v>
      </c>
      <c r="AC32" s="121"/>
    </row>
    <row r="33" spans="1:29" x14ac:dyDescent="0.25">
      <c r="A33" s="108" t="s">
        <v>208</v>
      </c>
      <c r="B33" s="149">
        <v>90.354027706516163</v>
      </c>
      <c r="C33" s="149">
        <v>90.335753176043553</v>
      </c>
      <c r="D33" s="149">
        <v>90.377804014167651</v>
      </c>
      <c r="E33" s="149"/>
      <c r="F33" s="149">
        <v>92.563291139240505</v>
      </c>
      <c r="G33" s="149">
        <v>89.402173913043484</v>
      </c>
      <c r="H33" s="149">
        <v>96.969696969696969</v>
      </c>
      <c r="I33" s="149"/>
      <c r="J33" s="149">
        <v>95.041322314049594</v>
      </c>
      <c r="K33" s="149">
        <v>92.625368731563412</v>
      </c>
      <c r="L33" s="149">
        <v>98.120300751879697</v>
      </c>
      <c r="M33" s="149"/>
      <c r="N33" s="149">
        <v>96.074766355140184</v>
      </c>
      <c r="O33" s="149">
        <v>95.876288659793815</v>
      </c>
      <c r="P33" s="149">
        <v>96.311475409836063</v>
      </c>
      <c r="Q33" s="149"/>
      <c r="R33" s="149">
        <v>79.127725856697822</v>
      </c>
      <c r="S33" s="149">
        <v>83.18425760286226</v>
      </c>
      <c r="T33" s="149">
        <v>73.514851485148512</v>
      </c>
      <c r="U33" s="149"/>
      <c r="V33" s="149">
        <v>90.700808625336933</v>
      </c>
      <c r="W33" s="149">
        <v>90.843373493975903</v>
      </c>
      <c r="X33" s="149">
        <v>90.519877675840974</v>
      </c>
      <c r="Y33" s="149"/>
      <c r="Z33" s="149">
        <v>98.099762470308789</v>
      </c>
      <c r="AA33" s="149">
        <v>97.84482758620689</v>
      </c>
      <c r="AB33" s="149">
        <v>98.412698412698404</v>
      </c>
      <c r="AC33" s="121"/>
    </row>
    <row r="34" spans="1:29" x14ac:dyDescent="0.25">
      <c r="A34" s="26" t="s">
        <v>210</v>
      </c>
      <c r="B34" s="149">
        <v>98.373353989155703</v>
      </c>
      <c r="C34" s="149">
        <v>97.758206565252209</v>
      </c>
      <c r="D34" s="149">
        <v>98.949737434358582</v>
      </c>
      <c r="E34" s="149"/>
      <c r="F34" s="149">
        <v>97.770154373927966</v>
      </c>
      <c r="G34" s="149">
        <v>96.853146853146853</v>
      </c>
      <c r="H34" s="149">
        <v>98.653198653198643</v>
      </c>
      <c r="I34" s="149"/>
      <c r="J34" s="149">
        <v>97.420634920634924</v>
      </c>
      <c r="K34" s="149">
        <v>96.774193548387103</v>
      </c>
      <c r="L34" s="149">
        <v>98.046875</v>
      </c>
      <c r="M34" s="149"/>
      <c r="N34" s="149">
        <v>97.947761194029852</v>
      </c>
      <c r="O34" s="149">
        <v>96.83794466403161</v>
      </c>
      <c r="P34" s="149">
        <v>98.939929328621915</v>
      </c>
      <c r="Q34" s="149"/>
      <c r="R34" s="149">
        <v>99.159663865546221</v>
      </c>
      <c r="S34" s="149">
        <v>99.126637554585145</v>
      </c>
      <c r="T34" s="149">
        <v>99.190283400809719</v>
      </c>
      <c r="U34" s="149"/>
      <c r="V34" s="149">
        <v>99.792960662525871</v>
      </c>
      <c r="W34" s="149">
        <v>99.570815450643778</v>
      </c>
      <c r="X34" s="149">
        <v>100</v>
      </c>
      <c r="Y34" s="149"/>
      <c r="Z34" s="148" t="s">
        <v>191</v>
      </c>
      <c r="AA34" s="148" t="s">
        <v>191</v>
      </c>
      <c r="AB34" s="148" t="s">
        <v>191</v>
      </c>
    </row>
    <row r="35" spans="1:29" x14ac:dyDescent="0.25">
      <c r="A35" s="26" t="s">
        <v>213</v>
      </c>
      <c r="B35" s="149">
        <v>100</v>
      </c>
      <c r="C35" s="149">
        <v>100</v>
      </c>
      <c r="D35" s="149">
        <v>100</v>
      </c>
      <c r="E35" s="149"/>
      <c r="F35" s="149">
        <v>100</v>
      </c>
      <c r="G35" s="149">
        <v>100</v>
      </c>
      <c r="H35" s="149">
        <v>100</v>
      </c>
      <c r="I35" s="149"/>
      <c r="J35" s="149">
        <v>100</v>
      </c>
      <c r="K35" s="149">
        <v>100</v>
      </c>
      <c r="L35" s="149">
        <v>100</v>
      </c>
      <c r="M35" s="149"/>
      <c r="N35" s="149">
        <v>100</v>
      </c>
      <c r="O35" s="149">
        <v>100</v>
      </c>
      <c r="P35" s="149">
        <v>100</v>
      </c>
      <c r="Q35" s="149"/>
      <c r="R35" s="149">
        <v>100</v>
      </c>
      <c r="S35" s="149">
        <v>100</v>
      </c>
      <c r="T35" s="149">
        <v>100</v>
      </c>
      <c r="U35" s="149"/>
      <c r="V35" s="149">
        <v>100</v>
      </c>
      <c r="W35" s="149">
        <v>100</v>
      </c>
      <c r="X35" s="149">
        <v>100</v>
      </c>
      <c r="Y35" s="149"/>
      <c r="Z35" s="148" t="s">
        <v>191</v>
      </c>
      <c r="AA35" s="148" t="s">
        <v>191</v>
      </c>
      <c r="AB35" s="148" t="s">
        <v>191</v>
      </c>
      <c r="AC35" s="121"/>
    </row>
    <row r="36" spans="1:29" ht="15.75" thickBot="1" x14ac:dyDescent="0.3">
      <c r="A36" s="27" t="s">
        <v>216</v>
      </c>
      <c r="B36" s="150">
        <v>98.805970149253724</v>
      </c>
      <c r="C36" s="150">
        <v>98.850574712643677</v>
      </c>
      <c r="D36" s="150">
        <v>98.757763975155271</v>
      </c>
      <c r="E36" s="150"/>
      <c r="F36" s="150">
        <v>100</v>
      </c>
      <c r="G36" s="150">
        <v>100</v>
      </c>
      <c r="H36" s="150">
        <v>100</v>
      </c>
      <c r="I36" s="150"/>
      <c r="J36" s="150">
        <v>98.591549295774655</v>
      </c>
      <c r="K36" s="150">
        <v>100</v>
      </c>
      <c r="L36" s="150">
        <v>97.058823529411768</v>
      </c>
      <c r="M36" s="150"/>
      <c r="N36" s="150">
        <v>95.945945945945937</v>
      </c>
      <c r="O36" s="150">
        <v>94.871794871794862</v>
      </c>
      <c r="P36" s="150">
        <v>97.142857142857139</v>
      </c>
      <c r="Q36" s="150"/>
      <c r="R36" s="150">
        <v>100</v>
      </c>
      <c r="S36" s="150">
        <v>100</v>
      </c>
      <c r="T36" s="150">
        <v>100</v>
      </c>
      <c r="U36" s="150"/>
      <c r="V36" s="150">
        <v>100</v>
      </c>
      <c r="W36" s="150">
        <v>100</v>
      </c>
      <c r="X36" s="150">
        <v>100</v>
      </c>
      <c r="Y36" s="150"/>
      <c r="Z36" s="158" t="s">
        <v>191</v>
      </c>
      <c r="AA36" s="158" t="s">
        <v>191</v>
      </c>
      <c r="AB36" s="158" t="s">
        <v>191</v>
      </c>
      <c r="AC36" s="121"/>
    </row>
    <row r="37" spans="1:29" x14ac:dyDescent="0.25">
      <c r="A37" s="218" t="s">
        <v>122</v>
      </c>
      <c r="B37" s="218"/>
      <c r="C37" s="218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AC37" s="121"/>
    </row>
    <row r="38" spans="1:29" x14ac:dyDescent="0.25">
      <c r="AC38" s="121"/>
    </row>
    <row r="39" spans="1:29" x14ac:dyDescent="0.25">
      <c r="AC39" s="121"/>
    </row>
    <row r="40" spans="1:29" x14ac:dyDescent="0.25">
      <c r="AC40" s="121"/>
    </row>
    <row r="41" spans="1:29" x14ac:dyDescent="0.25">
      <c r="AC41" s="120"/>
    </row>
    <row r="42" spans="1:29" x14ac:dyDescent="0.25">
      <c r="AC42" s="121"/>
    </row>
    <row r="43" spans="1:29" x14ac:dyDescent="0.25">
      <c r="AC43" s="121"/>
    </row>
    <row r="44" spans="1:29" x14ac:dyDescent="0.25">
      <c r="AC44" s="121"/>
    </row>
  </sheetData>
  <mergeCells count="14">
    <mergeCell ref="A1:AB1"/>
    <mergeCell ref="A2:AB2"/>
    <mergeCell ref="A3:AB3"/>
    <mergeCell ref="A4:AB4"/>
    <mergeCell ref="A5:AB5"/>
    <mergeCell ref="R6:T6"/>
    <mergeCell ref="V6:X6"/>
    <mergeCell ref="Z6:AB6"/>
    <mergeCell ref="A37:O37"/>
    <mergeCell ref="A6:A7"/>
    <mergeCell ref="B6:D6"/>
    <mergeCell ref="F6:H6"/>
    <mergeCell ref="J6:L6"/>
    <mergeCell ref="N6:P6"/>
  </mergeCells>
  <hyperlinks>
    <hyperlink ref="AC2" location="Contenido!A1" display="Contenido" xr:uid="{C0DD5355-8683-4C4C-A3E9-7103B8A58615}"/>
  </hyperlinks>
  <pageMargins left="0.7" right="0.7" top="0.75" bottom="0.75" header="0.3" footer="0.3"/>
  <pageSetup scale="57" orientation="landscape" r:id="rId1"/>
  <ignoredErrors>
    <ignoredError sqref="B18:D18" formula="1"/>
  </ignoredError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4BA01-774F-4E25-A6F3-07C04DB5A578}">
  <sheetPr>
    <tabColor rgb="FFF2DAB1"/>
    <pageSetUpPr fitToPage="1"/>
  </sheetPr>
  <dimension ref="A1:AC44"/>
  <sheetViews>
    <sheetView showGridLines="0" topLeftCell="C1" workbookViewId="0">
      <selection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42578125" customWidth="1"/>
    <col min="6" max="8" width="8.28515625" customWidth="1"/>
    <col min="9" max="9" width="1.28515625" customWidth="1"/>
    <col min="10" max="12" width="8.28515625" customWidth="1"/>
    <col min="13" max="13" width="1.42578125" customWidth="1"/>
    <col min="14" max="16" width="8.28515625" customWidth="1"/>
    <col min="17" max="17" width="1.140625" customWidth="1"/>
    <col min="18" max="20" width="8.28515625" customWidth="1"/>
    <col min="21" max="21" width="1.28515625" customWidth="1"/>
    <col min="22" max="24" width="8.28515625" customWidth="1"/>
    <col min="25" max="25" width="1.140625" customWidth="1"/>
    <col min="26" max="28" width="8.28515625" customWidth="1"/>
    <col min="29" max="29" width="14" style="119" customWidth="1"/>
  </cols>
  <sheetData>
    <row r="1" spans="1:29" x14ac:dyDescent="0.25">
      <c r="A1" s="223" t="s">
        <v>269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</row>
    <row r="2" spans="1:29" x14ac:dyDescent="0.25">
      <c r="A2" s="224" t="s">
        <v>252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114" t="s">
        <v>0</v>
      </c>
    </row>
    <row r="3" spans="1:29" x14ac:dyDescent="0.25">
      <c r="A3" s="223" t="s">
        <v>195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</row>
    <row r="4" spans="1:29" x14ac:dyDescent="0.25">
      <c r="A4" s="224" t="s">
        <v>240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</row>
    <row r="5" spans="1:29" x14ac:dyDescent="0.25">
      <c r="A5" s="224" t="s">
        <v>182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</row>
    <row r="6" spans="1:29" x14ac:dyDescent="0.25">
      <c r="A6" s="227" t="s">
        <v>196</v>
      </c>
      <c r="B6" s="226" t="s">
        <v>130</v>
      </c>
      <c r="C6" s="226"/>
      <c r="D6" s="226"/>
      <c r="E6" s="82"/>
      <c r="F6" s="226" t="s">
        <v>158</v>
      </c>
      <c r="G6" s="226"/>
      <c r="H6" s="226"/>
      <c r="I6" s="82"/>
      <c r="J6" s="226" t="s">
        <v>159</v>
      </c>
      <c r="K6" s="226"/>
      <c r="L6" s="226"/>
      <c r="M6" s="82"/>
      <c r="N6" s="226" t="s">
        <v>160</v>
      </c>
      <c r="O6" s="226"/>
      <c r="P6" s="226"/>
      <c r="Q6" s="82"/>
      <c r="R6" s="226" t="s">
        <v>162</v>
      </c>
      <c r="S6" s="226"/>
      <c r="T6" s="226"/>
      <c r="U6" s="82"/>
      <c r="V6" s="226" t="s">
        <v>163</v>
      </c>
      <c r="W6" s="226"/>
      <c r="X6" s="226"/>
      <c r="Y6" s="82"/>
      <c r="Z6" s="226" t="s">
        <v>164</v>
      </c>
      <c r="AA6" s="226"/>
      <c r="AB6" s="226"/>
    </row>
    <row r="7" spans="1:29" x14ac:dyDescent="0.25">
      <c r="A7" s="227"/>
      <c r="B7" s="83" t="s">
        <v>130</v>
      </c>
      <c r="C7" s="83" t="s">
        <v>184</v>
      </c>
      <c r="D7" s="83" t="s">
        <v>185</v>
      </c>
      <c r="E7" s="82"/>
      <c r="F7" s="83" t="s">
        <v>130</v>
      </c>
      <c r="G7" s="83" t="s">
        <v>184</v>
      </c>
      <c r="H7" s="83" t="s">
        <v>185</v>
      </c>
      <c r="I7" s="82"/>
      <c r="J7" s="83" t="s">
        <v>130</v>
      </c>
      <c r="K7" s="83" t="s">
        <v>184</v>
      </c>
      <c r="L7" s="83" t="s">
        <v>185</v>
      </c>
      <c r="M7" s="82"/>
      <c r="N7" s="83" t="s">
        <v>130</v>
      </c>
      <c r="O7" s="83" t="s">
        <v>184</v>
      </c>
      <c r="P7" s="83" t="s">
        <v>185</v>
      </c>
      <c r="Q7" s="82"/>
      <c r="R7" s="83" t="s">
        <v>130</v>
      </c>
      <c r="S7" s="83" t="s">
        <v>184</v>
      </c>
      <c r="T7" s="83" t="s">
        <v>185</v>
      </c>
      <c r="U7" s="82"/>
      <c r="V7" s="83" t="s">
        <v>130</v>
      </c>
      <c r="W7" s="83" t="s">
        <v>184</v>
      </c>
      <c r="X7" s="83" t="s">
        <v>185</v>
      </c>
      <c r="Y7" s="82"/>
      <c r="Z7" s="83" t="s">
        <v>130</v>
      </c>
      <c r="AA7" s="83" t="s">
        <v>184</v>
      </c>
      <c r="AB7" s="83" t="s">
        <v>185</v>
      </c>
      <c r="AC7" s="120"/>
    </row>
    <row r="8" spans="1:29" x14ac:dyDescent="0.25">
      <c r="A8" s="24" t="s">
        <v>147</v>
      </c>
    </row>
    <row r="9" spans="1:29" s="2" customFormat="1" x14ac:dyDescent="0.25">
      <c r="A9" s="25" t="s">
        <v>130</v>
      </c>
      <c r="B9" s="78">
        <f>SUM(B10:B21)</f>
        <v>552</v>
      </c>
      <c r="C9" s="78">
        <f t="shared" ref="C9:E9" si="0">SUM(C10:C21)</f>
        <v>306</v>
      </c>
      <c r="D9" s="78">
        <f t="shared" si="0"/>
        <v>246</v>
      </c>
      <c r="E9" s="78">
        <f t="shared" si="0"/>
        <v>0</v>
      </c>
      <c r="F9" s="78">
        <f t="shared" ref="F9" si="1">SUM(F10:F21)</f>
        <v>96</v>
      </c>
      <c r="G9" s="78">
        <f t="shared" ref="G9:H9" si="2">SUM(G10:G21)</f>
        <v>69</v>
      </c>
      <c r="H9" s="78">
        <f t="shared" si="2"/>
        <v>27</v>
      </c>
      <c r="I9" s="78">
        <f t="shared" ref="I9" si="3">SUM(I10:I21)</f>
        <v>0</v>
      </c>
      <c r="J9" s="78">
        <f t="shared" ref="J9:K9" si="4">SUM(J10:J21)</f>
        <v>73</v>
      </c>
      <c r="K9" s="78">
        <f t="shared" si="4"/>
        <v>48</v>
      </c>
      <c r="L9" s="78">
        <f t="shared" ref="L9" si="5">SUM(L10:L21)</f>
        <v>25</v>
      </c>
      <c r="M9" s="78">
        <f t="shared" ref="M9:N9" si="6">SUM(M10:M21)</f>
        <v>0</v>
      </c>
      <c r="N9" s="78">
        <f t="shared" si="6"/>
        <v>66</v>
      </c>
      <c r="O9" s="78">
        <f t="shared" ref="O9" si="7">SUM(O10:O21)</f>
        <v>37</v>
      </c>
      <c r="P9" s="78">
        <f t="shared" ref="P9:Q9" si="8">SUM(P10:P21)</f>
        <v>29</v>
      </c>
      <c r="Q9" s="78">
        <f t="shared" si="8"/>
        <v>0</v>
      </c>
      <c r="R9" s="78">
        <f t="shared" ref="R9" si="9">SUM(R10:R21)</f>
        <v>231</v>
      </c>
      <c r="S9" s="78">
        <f t="shared" ref="S9:T9" si="10">SUM(S10:S21)</f>
        <v>106</v>
      </c>
      <c r="T9" s="78">
        <f t="shared" si="10"/>
        <v>125</v>
      </c>
      <c r="U9" s="78">
        <f t="shared" ref="U9" si="11">SUM(U10:U21)</f>
        <v>0</v>
      </c>
      <c r="V9" s="78">
        <f t="shared" ref="V9:W9" si="12">SUM(V10:V21)</f>
        <v>78</v>
      </c>
      <c r="W9" s="78">
        <f t="shared" si="12"/>
        <v>41</v>
      </c>
      <c r="X9" s="78">
        <f t="shared" ref="X9" si="13">SUM(X10:X21)</f>
        <v>37</v>
      </c>
      <c r="Y9" s="78">
        <f t="shared" ref="Y9:Z9" si="14">SUM(Y10:Y21)</f>
        <v>0</v>
      </c>
      <c r="Z9" s="78">
        <f t="shared" si="14"/>
        <v>8</v>
      </c>
      <c r="AA9" s="78">
        <f t="shared" ref="AA9" si="15">SUM(AA10:AA21)</f>
        <v>5</v>
      </c>
      <c r="AB9" s="78">
        <f t="shared" ref="AB9" si="16">SUM(AB10:AB21)</f>
        <v>3</v>
      </c>
      <c r="AC9" s="120"/>
    </row>
    <row r="10" spans="1:29" x14ac:dyDescent="0.25">
      <c r="A10" s="26" t="s">
        <v>197</v>
      </c>
      <c r="B10" s="79">
        <f>F10+J10+N10+R10+V10</f>
        <v>29</v>
      </c>
      <c r="C10" s="79">
        <f>G10+K10+O10+S10+W10</f>
        <v>14</v>
      </c>
      <c r="D10" s="79">
        <f>H10+L10+P10+T10+X10</f>
        <v>15</v>
      </c>
      <c r="E10" s="79"/>
      <c r="F10" s="79">
        <v>5</v>
      </c>
      <c r="G10" s="79">
        <v>4</v>
      </c>
      <c r="H10" s="79">
        <v>1</v>
      </c>
      <c r="I10" s="79"/>
      <c r="J10" s="79">
        <v>7</v>
      </c>
      <c r="K10" s="79">
        <v>5</v>
      </c>
      <c r="L10" s="79">
        <v>2</v>
      </c>
      <c r="M10" s="79"/>
      <c r="N10" s="79">
        <v>4</v>
      </c>
      <c r="O10" s="79">
        <v>1</v>
      </c>
      <c r="P10" s="79">
        <v>3</v>
      </c>
      <c r="Q10" s="79"/>
      <c r="R10" s="79">
        <v>8</v>
      </c>
      <c r="S10" s="79">
        <v>2</v>
      </c>
      <c r="T10" s="79">
        <v>6</v>
      </c>
      <c r="U10" s="79"/>
      <c r="V10" s="79">
        <v>5</v>
      </c>
      <c r="W10" s="79">
        <v>2</v>
      </c>
      <c r="X10" s="79">
        <v>3</v>
      </c>
      <c r="Y10" s="79"/>
      <c r="Z10" s="79" t="s">
        <v>191</v>
      </c>
      <c r="AA10" s="79" t="s">
        <v>191</v>
      </c>
      <c r="AB10" s="79" t="s">
        <v>191</v>
      </c>
    </row>
    <row r="11" spans="1:29" x14ac:dyDescent="0.25">
      <c r="A11" s="26" t="s">
        <v>198</v>
      </c>
      <c r="B11" s="79">
        <f>F11+J11+N11+R11+V11</f>
        <v>71</v>
      </c>
      <c r="C11" s="79">
        <f>G11+K11+O11+S11</f>
        <v>31</v>
      </c>
      <c r="D11" s="79">
        <f>H11+L11+P11+T11+X11</f>
        <v>40</v>
      </c>
      <c r="E11" s="79"/>
      <c r="F11" s="79">
        <v>26</v>
      </c>
      <c r="G11" s="79">
        <v>14</v>
      </c>
      <c r="H11" s="79">
        <v>12</v>
      </c>
      <c r="I11" s="79"/>
      <c r="J11" s="79">
        <v>13</v>
      </c>
      <c r="K11" s="79">
        <v>6</v>
      </c>
      <c r="L11" s="79">
        <v>7</v>
      </c>
      <c r="M11" s="79"/>
      <c r="N11" s="79">
        <v>19</v>
      </c>
      <c r="O11" s="79">
        <v>7</v>
      </c>
      <c r="P11" s="79">
        <v>12</v>
      </c>
      <c r="Q11" s="79"/>
      <c r="R11" s="79">
        <v>11</v>
      </c>
      <c r="S11" s="79">
        <v>4</v>
      </c>
      <c r="T11" s="79">
        <v>7</v>
      </c>
      <c r="U11" s="79"/>
      <c r="V11" s="79">
        <v>2</v>
      </c>
      <c r="W11" s="79" t="s">
        <v>191</v>
      </c>
      <c r="X11" s="79">
        <v>2</v>
      </c>
      <c r="Y11" s="79"/>
      <c r="Z11" s="79" t="s">
        <v>191</v>
      </c>
      <c r="AA11" s="79" t="s">
        <v>191</v>
      </c>
      <c r="AB11" s="79" t="s">
        <v>191</v>
      </c>
    </row>
    <row r="12" spans="1:29" x14ac:dyDescent="0.25">
      <c r="A12" s="26" t="s">
        <v>199</v>
      </c>
      <c r="B12" s="148" t="s">
        <v>191</v>
      </c>
      <c r="C12" s="148" t="s">
        <v>191</v>
      </c>
      <c r="D12" s="148" t="s">
        <v>191</v>
      </c>
      <c r="E12" s="148"/>
      <c r="F12" s="148" t="s">
        <v>191</v>
      </c>
      <c r="G12" s="148" t="s">
        <v>191</v>
      </c>
      <c r="H12" s="148" t="s">
        <v>191</v>
      </c>
      <c r="I12" s="148"/>
      <c r="J12" s="148" t="s">
        <v>191</v>
      </c>
      <c r="K12" s="148" t="s">
        <v>191</v>
      </c>
      <c r="L12" s="148" t="s">
        <v>191</v>
      </c>
      <c r="M12" s="148"/>
      <c r="N12" s="148" t="s">
        <v>191</v>
      </c>
      <c r="O12" s="148" t="s">
        <v>191</v>
      </c>
      <c r="P12" s="148" t="s">
        <v>191</v>
      </c>
      <c r="Q12" s="148"/>
      <c r="R12" s="148" t="s">
        <v>191</v>
      </c>
      <c r="S12" s="148" t="s">
        <v>191</v>
      </c>
      <c r="T12" s="148" t="s">
        <v>191</v>
      </c>
      <c r="U12" s="148"/>
      <c r="V12" s="148" t="s">
        <v>191</v>
      </c>
      <c r="W12" s="148" t="s">
        <v>191</v>
      </c>
      <c r="X12" s="148" t="s">
        <v>191</v>
      </c>
      <c r="Y12" s="148"/>
      <c r="Z12" s="79" t="s">
        <v>191</v>
      </c>
      <c r="AA12" s="79" t="s">
        <v>191</v>
      </c>
      <c r="AB12" s="79" t="s">
        <v>191</v>
      </c>
    </row>
    <row r="13" spans="1:29" x14ac:dyDescent="0.25">
      <c r="A13" s="26" t="s">
        <v>200</v>
      </c>
      <c r="B13" s="148" t="s">
        <v>191</v>
      </c>
      <c r="C13" s="148" t="s">
        <v>191</v>
      </c>
      <c r="D13" s="148" t="s">
        <v>191</v>
      </c>
      <c r="E13" s="148"/>
      <c r="F13" s="148" t="s">
        <v>191</v>
      </c>
      <c r="G13" s="148" t="s">
        <v>191</v>
      </c>
      <c r="H13" s="148" t="s">
        <v>191</v>
      </c>
      <c r="I13" s="148"/>
      <c r="J13" s="148" t="s">
        <v>191</v>
      </c>
      <c r="K13" s="148" t="s">
        <v>191</v>
      </c>
      <c r="L13" s="148" t="s">
        <v>191</v>
      </c>
      <c r="M13" s="148"/>
      <c r="N13" s="148" t="s">
        <v>191</v>
      </c>
      <c r="O13" s="148" t="s">
        <v>191</v>
      </c>
      <c r="P13" s="148" t="s">
        <v>191</v>
      </c>
      <c r="Q13" s="148"/>
      <c r="R13" s="148" t="s">
        <v>191</v>
      </c>
      <c r="S13" s="148" t="s">
        <v>191</v>
      </c>
      <c r="T13" s="148" t="s">
        <v>191</v>
      </c>
      <c r="U13" s="148"/>
      <c r="V13" s="148" t="s">
        <v>191</v>
      </c>
      <c r="W13" s="148" t="s">
        <v>191</v>
      </c>
      <c r="X13" s="148" t="s">
        <v>191</v>
      </c>
      <c r="Y13" s="148"/>
      <c r="Z13" s="79" t="s">
        <v>191</v>
      </c>
      <c r="AA13" s="79" t="s">
        <v>191</v>
      </c>
      <c r="AB13" s="79" t="s">
        <v>191</v>
      </c>
      <c r="AC13" s="121"/>
    </row>
    <row r="14" spans="1:29" x14ac:dyDescent="0.25">
      <c r="A14" s="26" t="s">
        <v>202</v>
      </c>
      <c r="B14" s="79">
        <f>F14</f>
        <v>1</v>
      </c>
      <c r="C14" s="79">
        <f>G14</f>
        <v>1</v>
      </c>
      <c r="D14" s="79" t="s">
        <v>191</v>
      </c>
      <c r="E14" s="79"/>
      <c r="F14" s="79">
        <v>1</v>
      </c>
      <c r="G14" s="79">
        <v>1</v>
      </c>
      <c r="H14" s="79" t="s">
        <v>191</v>
      </c>
      <c r="I14" s="79"/>
      <c r="J14" s="79" t="s">
        <v>191</v>
      </c>
      <c r="K14" s="79" t="s">
        <v>191</v>
      </c>
      <c r="L14" s="79" t="s">
        <v>191</v>
      </c>
      <c r="M14" s="79"/>
      <c r="N14" s="148" t="s">
        <v>191</v>
      </c>
      <c r="O14" s="148" t="s">
        <v>191</v>
      </c>
      <c r="P14" s="148" t="s">
        <v>191</v>
      </c>
      <c r="Q14" s="79"/>
      <c r="R14" s="148" t="s">
        <v>191</v>
      </c>
      <c r="S14" s="148" t="s">
        <v>191</v>
      </c>
      <c r="T14" s="148" t="s">
        <v>191</v>
      </c>
      <c r="U14" s="79"/>
      <c r="V14" s="79" t="s">
        <v>191</v>
      </c>
      <c r="W14" s="148" t="s">
        <v>191</v>
      </c>
      <c r="X14" s="79" t="s">
        <v>191</v>
      </c>
      <c r="Y14" s="79"/>
      <c r="Z14" s="79" t="s">
        <v>191</v>
      </c>
      <c r="AA14" s="79" t="s">
        <v>191</v>
      </c>
      <c r="AB14" s="79" t="s">
        <v>191</v>
      </c>
      <c r="AC14" s="120"/>
    </row>
    <row r="15" spans="1:29" x14ac:dyDescent="0.25">
      <c r="A15" s="26" t="s">
        <v>204</v>
      </c>
      <c r="B15" s="79">
        <f>F15+J15+N15+R15+V15</f>
        <v>26</v>
      </c>
      <c r="C15" s="79">
        <f>K15+O15+S15</f>
        <v>15</v>
      </c>
      <c r="D15" s="79">
        <f>H15+L15+P15+T15+X15</f>
        <v>11</v>
      </c>
      <c r="E15" s="79"/>
      <c r="F15" s="79">
        <v>2</v>
      </c>
      <c r="G15" s="79" t="s">
        <v>191</v>
      </c>
      <c r="H15" s="79">
        <v>2</v>
      </c>
      <c r="I15" s="79"/>
      <c r="J15" s="79">
        <v>9</v>
      </c>
      <c r="K15" s="79">
        <v>4</v>
      </c>
      <c r="L15" s="79">
        <v>5</v>
      </c>
      <c r="M15" s="79"/>
      <c r="N15" s="79">
        <v>8</v>
      </c>
      <c r="O15" s="79">
        <v>7</v>
      </c>
      <c r="P15" s="79">
        <v>1</v>
      </c>
      <c r="Q15" s="79"/>
      <c r="R15" s="79">
        <v>6</v>
      </c>
      <c r="S15" s="79">
        <v>4</v>
      </c>
      <c r="T15" s="79">
        <v>2</v>
      </c>
      <c r="U15" s="79"/>
      <c r="V15" s="79">
        <v>1</v>
      </c>
      <c r="W15" s="148" t="s">
        <v>191</v>
      </c>
      <c r="X15" s="79">
        <v>1</v>
      </c>
      <c r="Y15" s="79"/>
      <c r="Z15" s="79" t="s">
        <v>191</v>
      </c>
      <c r="AA15" s="79" t="s">
        <v>191</v>
      </c>
      <c r="AB15" s="79" t="s">
        <v>191</v>
      </c>
      <c r="AC15" s="121"/>
    </row>
    <row r="16" spans="1:29" x14ac:dyDescent="0.25">
      <c r="A16" s="26" t="s">
        <v>205</v>
      </c>
      <c r="B16" s="79">
        <f>F16+R16</f>
        <v>2</v>
      </c>
      <c r="C16" s="79">
        <f>G16</f>
        <v>1</v>
      </c>
      <c r="D16" s="79">
        <f>T16</f>
        <v>1</v>
      </c>
      <c r="E16" s="79"/>
      <c r="F16" s="79">
        <v>1</v>
      </c>
      <c r="G16" s="79">
        <v>1</v>
      </c>
      <c r="H16" s="79" t="s">
        <v>191</v>
      </c>
      <c r="I16" s="79"/>
      <c r="J16" s="79" t="s">
        <v>191</v>
      </c>
      <c r="K16" s="79" t="s">
        <v>191</v>
      </c>
      <c r="L16" s="79" t="s">
        <v>191</v>
      </c>
      <c r="M16" s="79"/>
      <c r="N16" s="148" t="s">
        <v>191</v>
      </c>
      <c r="O16" s="148" t="s">
        <v>191</v>
      </c>
      <c r="P16" s="148" t="s">
        <v>191</v>
      </c>
      <c r="Q16" s="79"/>
      <c r="R16" s="79">
        <v>1</v>
      </c>
      <c r="S16" s="79" t="s">
        <v>191</v>
      </c>
      <c r="T16" s="79">
        <v>1</v>
      </c>
      <c r="U16" s="79"/>
      <c r="V16" s="79">
        <v>0</v>
      </c>
      <c r="W16" s="148" t="s">
        <v>191</v>
      </c>
      <c r="X16" s="79" t="s">
        <v>191</v>
      </c>
      <c r="Y16" s="79"/>
      <c r="Z16" s="79" t="s">
        <v>191</v>
      </c>
      <c r="AA16" s="79" t="s">
        <v>191</v>
      </c>
      <c r="AB16" s="79" t="s">
        <v>191</v>
      </c>
      <c r="AC16" s="121"/>
    </row>
    <row r="17" spans="1:29" x14ac:dyDescent="0.25">
      <c r="A17" s="26" t="s">
        <v>206</v>
      </c>
      <c r="B17" s="79">
        <f>F17</f>
        <v>1</v>
      </c>
      <c r="C17" s="79">
        <f>G17</f>
        <v>1</v>
      </c>
      <c r="D17" s="79" t="s">
        <v>191</v>
      </c>
      <c r="E17" s="79"/>
      <c r="F17" s="79">
        <v>1</v>
      </c>
      <c r="G17" s="79">
        <v>1</v>
      </c>
      <c r="H17" s="79" t="s">
        <v>191</v>
      </c>
      <c r="I17" s="79"/>
      <c r="J17" s="79" t="s">
        <v>191</v>
      </c>
      <c r="K17" s="79" t="s">
        <v>191</v>
      </c>
      <c r="L17" s="79" t="s">
        <v>191</v>
      </c>
      <c r="M17" s="79"/>
      <c r="N17" s="148" t="s">
        <v>191</v>
      </c>
      <c r="O17" s="148" t="s">
        <v>191</v>
      </c>
      <c r="P17" s="148" t="s">
        <v>191</v>
      </c>
      <c r="Q17" s="79"/>
      <c r="R17" s="148" t="s">
        <v>191</v>
      </c>
      <c r="S17" s="148" t="s">
        <v>191</v>
      </c>
      <c r="T17" s="148" t="s">
        <v>191</v>
      </c>
      <c r="U17" s="79"/>
      <c r="V17" s="79">
        <v>0</v>
      </c>
      <c r="W17" s="148" t="s">
        <v>191</v>
      </c>
      <c r="X17" s="79" t="s">
        <v>191</v>
      </c>
      <c r="Y17" s="79"/>
      <c r="Z17" s="79" t="s">
        <v>191</v>
      </c>
      <c r="AA17" s="79" t="s">
        <v>191</v>
      </c>
      <c r="AB17" s="79" t="s">
        <v>191</v>
      </c>
      <c r="AC17" s="121"/>
    </row>
    <row r="18" spans="1:29" x14ac:dyDescent="0.25">
      <c r="A18" s="108" t="s">
        <v>208</v>
      </c>
      <c r="B18" s="79">
        <f t="shared" ref="B18" si="17">F18+J18+N18+R18+V18+Z18</f>
        <v>376</v>
      </c>
      <c r="C18" s="79">
        <f t="shared" ref="C18:D18" si="18">G18+K18+O18+S18+W18+AA18</f>
        <v>213</v>
      </c>
      <c r="D18" s="79">
        <f t="shared" si="18"/>
        <v>163</v>
      </c>
      <c r="E18" s="79"/>
      <c r="F18" s="79">
        <v>47</v>
      </c>
      <c r="G18" s="79">
        <v>39</v>
      </c>
      <c r="H18" s="79">
        <v>8</v>
      </c>
      <c r="I18" s="79"/>
      <c r="J18" s="79">
        <v>30</v>
      </c>
      <c r="K18" s="79">
        <v>25</v>
      </c>
      <c r="L18" s="79">
        <v>5</v>
      </c>
      <c r="M18" s="79"/>
      <c r="N18" s="79">
        <v>21</v>
      </c>
      <c r="O18" s="79">
        <v>12</v>
      </c>
      <c r="P18" s="79">
        <v>9</v>
      </c>
      <c r="Q18" s="79"/>
      <c r="R18" s="79">
        <v>201</v>
      </c>
      <c r="S18" s="79">
        <v>94</v>
      </c>
      <c r="T18" s="79">
        <v>107</v>
      </c>
      <c r="U18" s="79"/>
      <c r="V18" s="79">
        <v>69</v>
      </c>
      <c r="W18" s="79">
        <v>38</v>
      </c>
      <c r="X18" s="79">
        <v>31</v>
      </c>
      <c r="Y18" s="79"/>
      <c r="Z18" s="79">
        <v>8</v>
      </c>
      <c r="AA18" s="79">
        <v>5</v>
      </c>
      <c r="AB18" s="79">
        <v>3</v>
      </c>
      <c r="AC18" s="121"/>
    </row>
    <row r="19" spans="1:29" x14ac:dyDescent="0.25">
      <c r="A19" s="26" t="s">
        <v>210</v>
      </c>
      <c r="B19" s="79">
        <f>F19+J19+N19+R19+V19</f>
        <v>42</v>
      </c>
      <c r="C19" s="79">
        <f>G19+K19+O19+S19+W19</f>
        <v>28</v>
      </c>
      <c r="D19" s="79">
        <f>H19+L19+P19+T19</f>
        <v>14</v>
      </c>
      <c r="E19" s="79"/>
      <c r="F19" s="79">
        <v>13</v>
      </c>
      <c r="G19" s="79">
        <v>9</v>
      </c>
      <c r="H19" s="79">
        <v>4</v>
      </c>
      <c r="I19" s="79"/>
      <c r="J19" s="79">
        <v>13</v>
      </c>
      <c r="K19" s="79">
        <v>8</v>
      </c>
      <c r="L19" s="79">
        <v>5</v>
      </c>
      <c r="M19" s="79"/>
      <c r="N19" s="79">
        <v>11</v>
      </c>
      <c r="O19" s="79">
        <v>8</v>
      </c>
      <c r="P19" s="79">
        <v>3</v>
      </c>
      <c r="Q19" s="79"/>
      <c r="R19" s="79">
        <v>4</v>
      </c>
      <c r="S19" s="79">
        <v>2</v>
      </c>
      <c r="T19" s="79">
        <v>2</v>
      </c>
      <c r="U19" s="79"/>
      <c r="V19" s="79">
        <v>1</v>
      </c>
      <c r="W19" s="79">
        <v>1</v>
      </c>
      <c r="X19" s="79" t="s">
        <v>191</v>
      </c>
      <c r="Y19" s="79"/>
      <c r="Z19" s="79" t="s">
        <v>191</v>
      </c>
      <c r="AA19" s="79" t="s">
        <v>191</v>
      </c>
      <c r="AB19" s="79" t="s">
        <v>191</v>
      </c>
      <c r="AC19" s="121"/>
    </row>
    <row r="20" spans="1:29" x14ac:dyDescent="0.25">
      <c r="A20" s="26" t="s">
        <v>213</v>
      </c>
      <c r="B20" s="148" t="s">
        <v>191</v>
      </c>
      <c r="C20" s="148" t="s">
        <v>191</v>
      </c>
      <c r="D20" s="148" t="s">
        <v>191</v>
      </c>
      <c r="E20" s="148"/>
      <c r="F20" s="148" t="s">
        <v>191</v>
      </c>
      <c r="G20" s="148" t="s">
        <v>191</v>
      </c>
      <c r="H20" s="148" t="s">
        <v>191</v>
      </c>
      <c r="I20" s="148"/>
      <c r="J20" s="148" t="s">
        <v>191</v>
      </c>
      <c r="K20" s="148" t="s">
        <v>191</v>
      </c>
      <c r="L20" s="148" t="s">
        <v>191</v>
      </c>
      <c r="M20" s="148"/>
      <c r="N20" s="148" t="s">
        <v>191</v>
      </c>
      <c r="O20" s="148" t="s">
        <v>191</v>
      </c>
      <c r="P20" s="148" t="s">
        <v>191</v>
      </c>
      <c r="Q20" s="148"/>
      <c r="R20" s="148" t="s">
        <v>191</v>
      </c>
      <c r="S20" s="148" t="s">
        <v>191</v>
      </c>
      <c r="T20" s="148" t="s">
        <v>191</v>
      </c>
      <c r="U20" s="148"/>
      <c r="V20" s="148" t="s">
        <v>191</v>
      </c>
      <c r="W20" s="148" t="s">
        <v>191</v>
      </c>
      <c r="X20" s="148" t="s">
        <v>191</v>
      </c>
      <c r="Y20" s="148"/>
      <c r="Z20" s="79" t="s">
        <v>191</v>
      </c>
      <c r="AA20" s="79" t="s">
        <v>191</v>
      </c>
      <c r="AB20" s="79" t="s">
        <v>191</v>
      </c>
      <c r="AC20" s="121"/>
    </row>
    <row r="21" spans="1:29" x14ac:dyDescent="0.25">
      <c r="A21" s="26" t="s">
        <v>216</v>
      </c>
      <c r="B21" s="79">
        <f>J21+N21</f>
        <v>4</v>
      </c>
      <c r="C21" s="79">
        <f>O21</f>
        <v>2</v>
      </c>
      <c r="D21" s="79">
        <f>L21+P21</f>
        <v>2</v>
      </c>
      <c r="E21" s="79"/>
      <c r="F21" s="79" t="s">
        <v>191</v>
      </c>
      <c r="G21" s="79" t="s">
        <v>191</v>
      </c>
      <c r="H21" s="79" t="s">
        <v>191</v>
      </c>
      <c r="I21" s="79"/>
      <c r="J21" s="79">
        <v>1</v>
      </c>
      <c r="K21" s="79" t="s">
        <v>191</v>
      </c>
      <c r="L21" s="79">
        <v>1</v>
      </c>
      <c r="M21" s="79"/>
      <c r="N21" s="79">
        <v>3</v>
      </c>
      <c r="O21" s="79">
        <v>2</v>
      </c>
      <c r="P21" s="79">
        <v>1</v>
      </c>
      <c r="Q21" s="79"/>
      <c r="R21" s="148" t="s">
        <v>191</v>
      </c>
      <c r="S21" s="148" t="s">
        <v>191</v>
      </c>
      <c r="T21" s="148" t="s">
        <v>191</v>
      </c>
      <c r="U21" s="79"/>
      <c r="V21" s="79" t="s">
        <v>191</v>
      </c>
      <c r="W21" s="79" t="s">
        <v>191</v>
      </c>
      <c r="X21" s="79" t="s">
        <v>191</v>
      </c>
      <c r="Y21" s="79"/>
      <c r="Z21" s="79" t="s">
        <v>191</v>
      </c>
      <c r="AA21" s="79" t="s">
        <v>191</v>
      </c>
      <c r="AB21" s="79" t="s">
        <v>191</v>
      </c>
      <c r="AC21" s="121"/>
    </row>
    <row r="22" spans="1:29" x14ac:dyDescent="0.25">
      <c r="AC22" s="121"/>
    </row>
    <row r="23" spans="1:29" x14ac:dyDescent="0.25">
      <c r="A23" s="24" t="s">
        <v>153</v>
      </c>
      <c r="AC23" s="120"/>
    </row>
    <row r="24" spans="1:29" s="2" customFormat="1" x14ac:dyDescent="0.25">
      <c r="A24" s="25" t="s">
        <v>130</v>
      </c>
      <c r="B24" s="80">
        <v>4.7175455089308604</v>
      </c>
      <c r="C24" s="80">
        <v>5.0957535387177355</v>
      </c>
      <c r="D24" s="80">
        <v>4.3188202247191017</v>
      </c>
      <c r="E24" s="80"/>
      <c r="F24" s="80">
        <v>3.9489921842863018</v>
      </c>
      <c r="G24" s="80">
        <v>5.4936305732484074</v>
      </c>
      <c r="H24" s="80">
        <v>2.2978723404255321</v>
      </c>
      <c r="I24" s="80"/>
      <c r="J24" s="80">
        <v>3.3547794117647056</v>
      </c>
      <c r="K24" s="80">
        <v>4.4036697247706424</v>
      </c>
      <c r="L24" s="80">
        <v>2.3020257826887662</v>
      </c>
      <c r="M24" s="80"/>
      <c r="N24" s="80">
        <v>3.1700288184438041</v>
      </c>
      <c r="O24" s="80">
        <v>3.6062378167641325</v>
      </c>
      <c r="P24" s="80">
        <v>2.7462121212121211</v>
      </c>
      <c r="Q24" s="80"/>
      <c r="R24" s="80">
        <v>9.8844672657252879</v>
      </c>
      <c r="S24" s="80">
        <v>8.6743044189852689</v>
      </c>
      <c r="T24" s="80">
        <v>11.210762331838566</v>
      </c>
      <c r="U24" s="80"/>
      <c r="V24" s="80">
        <v>3.819784524975514</v>
      </c>
      <c r="W24" s="80">
        <v>3.8936372269705601</v>
      </c>
      <c r="X24" s="80">
        <v>3.741152679474216</v>
      </c>
      <c r="Y24" s="80"/>
      <c r="Z24" s="80">
        <v>1.2638230647709321</v>
      </c>
      <c r="AA24" s="80">
        <v>1.3966480446927374</v>
      </c>
      <c r="AB24" s="80">
        <v>1.0909090909090911</v>
      </c>
      <c r="AC24" s="125"/>
    </row>
    <row r="25" spans="1:29" x14ac:dyDescent="0.25">
      <c r="A25" s="26" t="s">
        <v>197</v>
      </c>
      <c r="B25" s="81">
        <v>1.8001241464928615</v>
      </c>
      <c r="C25" s="81">
        <v>1.6607354685646498</v>
      </c>
      <c r="D25" s="81">
        <v>1.953125</v>
      </c>
      <c r="E25" s="81"/>
      <c r="F25" s="81">
        <v>1.7064846416382253</v>
      </c>
      <c r="G25" s="81">
        <v>2.6315789473684208</v>
      </c>
      <c r="H25" s="81">
        <v>0.70921985815602839</v>
      </c>
      <c r="I25" s="81"/>
      <c r="J25" s="81">
        <v>2.3569023569023568</v>
      </c>
      <c r="K25" s="81">
        <v>3.2467532467532463</v>
      </c>
      <c r="L25" s="81">
        <v>1.3986013986013985</v>
      </c>
      <c r="M25" s="81"/>
      <c r="N25" s="81">
        <v>1.4184397163120568</v>
      </c>
      <c r="O25" s="81">
        <v>0.68965517241379315</v>
      </c>
      <c r="P25" s="81">
        <v>2.1897810218978102</v>
      </c>
      <c r="Q25" s="81"/>
      <c r="R25" s="81">
        <v>2.9411764705882351</v>
      </c>
      <c r="S25" s="81">
        <v>1.4705882352941175</v>
      </c>
      <c r="T25" s="81">
        <v>4.4117647058823533</v>
      </c>
      <c r="U25" s="81"/>
      <c r="V25" s="81">
        <v>1.9607843137254901</v>
      </c>
      <c r="W25" s="81">
        <v>1.5384615384615385</v>
      </c>
      <c r="X25" s="81">
        <v>2.4</v>
      </c>
      <c r="Y25" s="81"/>
      <c r="Z25" s="81" t="s">
        <v>191</v>
      </c>
      <c r="AA25" s="81" t="s">
        <v>191</v>
      </c>
      <c r="AB25" s="81" t="s">
        <v>191</v>
      </c>
      <c r="AC25" s="121"/>
    </row>
    <row r="26" spans="1:29" x14ac:dyDescent="0.25">
      <c r="A26" s="26" t="s">
        <v>198</v>
      </c>
      <c r="B26" s="81">
        <v>6.3677130044843047</v>
      </c>
      <c r="C26" s="81">
        <v>5.9160305343511448</v>
      </c>
      <c r="D26" s="81">
        <v>6.7681895093062607</v>
      </c>
      <c r="E26" s="81"/>
      <c r="F26" s="81">
        <v>9.0277777777777768</v>
      </c>
      <c r="G26" s="81">
        <v>9.8591549295774641</v>
      </c>
      <c r="H26" s="81">
        <v>8.2191780821917799</v>
      </c>
      <c r="I26" s="81"/>
      <c r="J26" s="81">
        <v>5.394190871369295</v>
      </c>
      <c r="K26" s="81">
        <v>5.2173913043478262</v>
      </c>
      <c r="L26" s="81">
        <v>5.5555555555555554</v>
      </c>
      <c r="M26" s="81"/>
      <c r="N26" s="81">
        <v>8.3333333333333321</v>
      </c>
      <c r="O26" s="81">
        <v>7.291666666666667</v>
      </c>
      <c r="P26" s="81">
        <v>9.0909090909090917</v>
      </c>
      <c r="Q26" s="81"/>
      <c r="R26" s="81">
        <v>6.1452513966480442</v>
      </c>
      <c r="S26" s="81">
        <v>4.8192771084337354</v>
      </c>
      <c r="T26" s="81">
        <v>7.291666666666667</v>
      </c>
      <c r="U26" s="81"/>
      <c r="V26" s="81">
        <v>1.1173184357541899</v>
      </c>
      <c r="W26" s="81" t="s">
        <v>191</v>
      </c>
      <c r="X26" s="81">
        <v>2.197802197802198</v>
      </c>
      <c r="Y26" s="81"/>
      <c r="Z26" s="81" t="s">
        <v>191</v>
      </c>
      <c r="AA26" s="81" t="s">
        <v>191</v>
      </c>
      <c r="AB26" s="81" t="s">
        <v>191</v>
      </c>
      <c r="AC26" s="121"/>
    </row>
    <row r="27" spans="1:29" x14ac:dyDescent="0.25">
      <c r="A27" s="26" t="s">
        <v>199</v>
      </c>
      <c r="B27" s="81" t="s">
        <v>191</v>
      </c>
      <c r="C27" s="81" t="s">
        <v>191</v>
      </c>
      <c r="D27" s="81" t="s">
        <v>191</v>
      </c>
      <c r="E27" s="81"/>
      <c r="F27" s="81" t="s">
        <v>191</v>
      </c>
      <c r="G27" s="81" t="s">
        <v>191</v>
      </c>
      <c r="H27" s="81" t="s">
        <v>191</v>
      </c>
      <c r="I27" s="81"/>
      <c r="J27" s="81" t="s">
        <v>191</v>
      </c>
      <c r="K27" s="81" t="s">
        <v>191</v>
      </c>
      <c r="L27" s="81" t="s">
        <v>191</v>
      </c>
      <c r="M27" s="81"/>
      <c r="N27" s="81" t="s">
        <v>191</v>
      </c>
      <c r="O27" s="81" t="s">
        <v>191</v>
      </c>
      <c r="P27" s="81" t="s">
        <v>191</v>
      </c>
      <c r="Q27" s="81"/>
      <c r="R27" s="81" t="s">
        <v>191</v>
      </c>
      <c r="S27" s="81" t="s">
        <v>191</v>
      </c>
      <c r="T27" s="81" t="s">
        <v>191</v>
      </c>
      <c r="U27" s="81"/>
      <c r="V27" s="81" t="s">
        <v>191</v>
      </c>
      <c r="W27" s="81" t="s">
        <v>191</v>
      </c>
      <c r="X27" s="81" t="s">
        <v>191</v>
      </c>
      <c r="Y27" s="81"/>
      <c r="Z27" s="81" t="s">
        <v>191</v>
      </c>
      <c r="AA27" s="81" t="s">
        <v>191</v>
      </c>
      <c r="AB27" s="81" t="s">
        <v>191</v>
      </c>
      <c r="AC27" s="121"/>
    </row>
    <row r="28" spans="1:29" x14ac:dyDescent="0.25">
      <c r="A28" s="26" t="s">
        <v>200</v>
      </c>
      <c r="B28" s="81" t="s">
        <v>191</v>
      </c>
      <c r="C28" s="81" t="s">
        <v>191</v>
      </c>
      <c r="D28" s="81" t="s">
        <v>191</v>
      </c>
      <c r="E28" s="81"/>
      <c r="F28" s="81" t="s">
        <v>191</v>
      </c>
      <c r="G28" s="81" t="s">
        <v>191</v>
      </c>
      <c r="H28" s="81" t="s">
        <v>191</v>
      </c>
      <c r="I28" s="81"/>
      <c r="J28" s="81" t="s">
        <v>191</v>
      </c>
      <c r="K28" s="81" t="s">
        <v>191</v>
      </c>
      <c r="L28" s="81" t="s">
        <v>191</v>
      </c>
      <c r="M28" s="81"/>
      <c r="N28" s="81" t="s">
        <v>191</v>
      </c>
      <c r="O28" s="81" t="s">
        <v>191</v>
      </c>
      <c r="P28" s="81" t="s">
        <v>191</v>
      </c>
      <c r="Q28" s="81"/>
      <c r="R28" s="81" t="s">
        <v>191</v>
      </c>
      <c r="S28" s="81" t="s">
        <v>191</v>
      </c>
      <c r="T28" s="81" t="s">
        <v>191</v>
      </c>
      <c r="U28" s="81"/>
      <c r="V28" s="81" t="s">
        <v>191</v>
      </c>
      <c r="W28" s="81" t="s">
        <v>191</v>
      </c>
      <c r="X28" s="81" t="s">
        <v>191</v>
      </c>
      <c r="Y28" s="81"/>
      <c r="Z28" s="81" t="s">
        <v>191</v>
      </c>
      <c r="AA28" s="81" t="s">
        <v>191</v>
      </c>
      <c r="AB28" s="81" t="s">
        <v>191</v>
      </c>
      <c r="AC28" s="121"/>
    </row>
    <row r="29" spans="1:29" x14ac:dyDescent="0.25">
      <c r="A29" s="26" t="s">
        <v>202</v>
      </c>
      <c r="B29" s="81">
        <v>0.29585798816568049</v>
      </c>
      <c r="C29" s="81">
        <v>0.68027210884353739</v>
      </c>
      <c r="D29" s="81" t="s">
        <v>191</v>
      </c>
      <c r="E29" s="81"/>
      <c r="F29" s="81">
        <v>1.3157894736842104</v>
      </c>
      <c r="G29" s="81">
        <v>3.4482758620689653</v>
      </c>
      <c r="H29" s="81" t="s">
        <v>191</v>
      </c>
      <c r="I29" s="81"/>
      <c r="J29" s="81" t="s">
        <v>191</v>
      </c>
      <c r="K29" s="81" t="s">
        <v>191</v>
      </c>
      <c r="L29" s="81" t="s">
        <v>191</v>
      </c>
      <c r="M29" s="81"/>
      <c r="N29" s="81" t="s">
        <v>191</v>
      </c>
      <c r="O29" s="81" t="s">
        <v>191</v>
      </c>
      <c r="P29" s="81" t="s">
        <v>191</v>
      </c>
      <c r="Q29" s="81"/>
      <c r="R29" s="81" t="s">
        <v>191</v>
      </c>
      <c r="S29" s="81" t="s">
        <v>191</v>
      </c>
      <c r="T29" s="81" t="s">
        <v>191</v>
      </c>
      <c r="U29" s="81"/>
      <c r="V29" s="81" t="s">
        <v>191</v>
      </c>
      <c r="W29" s="81" t="s">
        <v>191</v>
      </c>
      <c r="X29" s="81" t="s">
        <v>191</v>
      </c>
      <c r="Y29" s="81"/>
      <c r="Z29" s="81" t="s">
        <v>191</v>
      </c>
      <c r="AA29" s="81" t="s">
        <v>191</v>
      </c>
      <c r="AB29" s="81" t="s">
        <v>191</v>
      </c>
      <c r="AC29" s="121"/>
    </row>
    <row r="30" spans="1:29" x14ac:dyDescent="0.25">
      <c r="A30" s="26" t="s">
        <v>204</v>
      </c>
      <c r="B30" s="81">
        <v>8.5526315789473681</v>
      </c>
      <c r="C30" s="81">
        <v>11.627906976744185</v>
      </c>
      <c r="D30" s="81">
        <v>6.2857142857142865</v>
      </c>
      <c r="E30" s="81"/>
      <c r="F30" s="81">
        <v>3.0303030303030303</v>
      </c>
      <c r="G30" s="81" t="s">
        <v>191</v>
      </c>
      <c r="H30" s="81">
        <v>6.0606060606060606</v>
      </c>
      <c r="I30" s="81"/>
      <c r="J30" s="81">
        <v>14.754098360655737</v>
      </c>
      <c r="K30" s="81">
        <v>20</v>
      </c>
      <c r="L30" s="81">
        <v>12.195121951219512</v>
      </c>
      <c r="M30" s="81"/>
      <c r="N30" s="81">
        <v>13.559322033898304</v>
      </c>
      <c r="O30" s="81">
        <v>25</v>
      </c>
      <c r="P30" s="81">
        <v>3.225806451612903</v>
      </c>
      <c r="Q30" s="81"/>
      <c r="R30" s="81">
        <v>10.909090909090908</v>
      </c>
      <c r="S30" s="81">
        <v>14.814814814814813</v>
      </c>
      <c r="T30" s="81">
        <v>7.1428571428571423</v>
      </c>
      <c r="U30" s="81"/>
      <c r="V30" s="81">
        <v>1.5873015873015872</v>
      </c>
      <c r="W30" s="81" t="s">
        <v>191</v>
      </c>
      <c r="X30" s="81">
        <v>2.3809523809523809</v>
      </c>
      <c r="Y30" s="81"/>
      <c r="Z30" s="81" t="s">
        <v>191</v>
      </c>
      <c r="AA30" s="81" t="s">
        <v>191</v>
      </c>
      <c r="AB30" s="81" t="s">
        <v>191</v>
      </c>
      <c r="AC30" s="121"/>
    </row>
    <row r="31" spans="1:29" x14ac:dyDescent="0.25">
      <c r="A31" s="26" t="s">
        <v>205</v>
      </c>
      <c r="B31" s="81">
        <v>0.69686411149825789</v>
      </c>
      <c r="C31" s="81">
        <v>0.64935064935064934</v>
      </c>
      <c r="D31" s="81">
        <v>0.75187969924812026</v>
      </c>
      <c r="E31" s="81"/>
      <c r="F31" s="81">
        <v>1.0869565217391304</v>
      </c>
      <c r="G31" s="81">
        <v>1.8518518518518516</v>
      </c>
      <c r="H31" s="81" t="s">
        <v>191</v>
      </c>
      <c r="I31" s="81"/>
      <c r="J31" s="81" t="s">
        <v>191</v>
      </c>
      <c r="K31" s="81" t="s">
        <v>191</v>
      </c>
      <c r="L31" s="81" t="s">
        <v>191</v>
      </c>
      <c r="M31" s="81"/>
      <c r="N31" s="81" t="s">
        <v>191</v>
      </c>
      <c r="O31" s="81" t="s">
        <v>191</v>
      </c>
      <c r="P31" s="81" t="s">
        <v>191</v>
      </c>
      <c r="Q31" s="81"/>
      <c r="R31" s="81">
        <v>1.6666666666666667</v>
      </c>
      <c r="S31" s="81" t="s">
        <v>191</v>
      </c>
      <c r="T31" s="81">
        <v>2.8571428571428572</v>
      </c>
      <c r="U31" s="81"/>
      <c r="V31" s="81">
        <v>0</v>
      </c>
      <c r="W31" s="81" t="s">
        <v>191</v>
      </c>
      <c r="X31" s="81" t="s">
        <v>191</v>
      </c>
      <c r="Y31" s="81"/>
      <c r="Z31" s="81" t="s">
        <v>191</v>
      </c>
      <c r="AA31" s="81" t="s">
        <v>191</v>
      </c>
      <c r="AB31" s="81" t="s">
        <v>191</v>
      </c>
      <c r="AC31" s="121"/>
    </row>
    <row r="32" spans="1:29" x14ac:dyDescent="0.25">
      <c r="A32" s="26" t="s">
        <v>206</v>
      </c>
      <c r="B32" s="81">
        <v>0.23094688221709006</v>
      </c>
      <c r="C32" s="81">
        <v>0.48543689320388345</v>
      </c>
      <c r="D32" s="81" t="s">
        <v>191</v>
      </c>
      <c r="E32" s="81"/>
      <c r="F32" s="81">
        <v>0.97087378640776689</v>
      </c>
      <c r="G32" s="81">
        <v>2.2222222222222223</v>
      </c>
      <c r="H32" s="81" t="s">
        <v>191</v>
      </c>
      <c r="I32" s="81"/>
      <c r="J32" s="81" t="s">
        <v>191</v>
      </c>
      <c r="K32" s="81" t="s">
        <v>191</v>
      </c>
      <c r="L32" s="81" t="s">
        <v>191</v>
      </c>
      <c r="M32" s="81"/>
      <c r="N32" s="81" t="s">
        <v>191</v>
      </c>
      <c r="O32" s="81" t="s">
        <v>191</v>
      </c>
      <c r="P32" s="81" t="s">
        <v>191</v>
      </c>
      <c r="Q32" s="81"/>
      <c r="R32" s="81" t="s">
        <v>191</v>
      </c>
      <c r="S32" s="81" t="s">
        <v>191</v>
      </c>
      <c r="T32" s="81" t="s">
        <v>191</v>
      </c>
      <c r="U32" s="81"/>
      <c r="V32" s="81">
        <v>0</v>
      </c>
      <c r="W32" s="81" t="s">
        <v>191</v>
      </c>
      <c r="X32" s="81" t="s">
        <v>191</v>
      </c>
      <c r="Y32" s="81"/>
      <c r="Z32" s="81" t="s">
        <v>191</v>
      </c>
      <c r="AA32" s="81" t="s">
        <v>191</v>
      </c>
      <c r="AB32" s="81" t="s">
        <v>191</v>
      </c>
      <c r="AC32" s="121"/>
    </row>
    <row r="33" spans="1:29" x14ac:dyDescent="0.25">
      <c r="A33" s="108" t="s">
        <v>208</v>
      </c>
      <c r="B33" s="81">
        <v>9.6459722934838386</v>
      </c>
      <c r="C33" s="81">
        <v>9.664246823956443</v>
      </c>
      <c r="D33" s="81">
        <v>9.6221959858323487</v>
      </c>
      <c r="E33" s="81"/>
      <c r="F33" s="81">
        <v>7.4367088607594933</v>
      </c>
      <c r="G33" s="81">
        <v>10.597826086956522</v>
      </c>
      <c r="H33" s="81">
        <v>3.0303030303030303</v>
      </c>
      <c r="I33" s="81"/>
      <c r="J33" s="81">
        <v>4.9586776859504136</v>
      </c>
      <c r="K33" s="81">
        <v>7.3746312684365778</v>
      </c>
      <c r="L33" s="81">
        <v>1.8796992481203008</v>
      </c>
      <c r="M33" s="81"/>
      <c r="N33" s="81">
        <v>3.9252336448598131</v>
      </c>
      <c r="O33" s="81">
        <v>4.1237113402061851</v>
      </c>
      <c r="P33" s="81">
        <v>3.6885245901639343</v>
      </c>
      <c r="Q33" s="81"/>
      <c r="R33" s="81">
        <v>20.872274143302182</v>
      </c>
      <c r="S33" s="81">
        <v>16.815742397137747</v>
      </c>
      <c r="T33" s="81">
        <v>26.485148514851488</v>
      </c>
      <c r="U33" s="81"/>
      <c r="V33" s="81">
        <v>9.2991913746630726</v>
      </c>
      <c r="W33" s="81">
        <v>9.1566265060240966</v>
      </c>
      <c r="X33" s="81">
        <v>9.4801223241590211</v>
      </c>
      <c r="Y33" s="81"/>
      <c r="Z33" s="81">
        <v>1.9002375296912115</v>
      </c>
      <c r="AA33" s="81">
        <v>2.1551724137931036</v>
      </c>
      <c r="AB33" s="81">
        <v>1.5873015873015872</v>
      </c>
      <c r="AC33" s="121"/>
    </row>
    <row r="34" spans="1:29" x14ac:dyDescent="0.25">
      <c r="A34" s="26" t="s">
        <v>210</v>
      </c>
      <c r="B34" s="81">
        <v>1.6266460108443066</v>
      </c>
      <c r="C34" s="81">
        <v>2.2417934347477981</v>
      </c>
      <c r="D34" s="81">
        <v>1.0502625656414104</v>
      </c>
      <c r="E34" s="81"/>
      <c r="F34" s="81">
        <v>2.2298456260720414</v>
      </c>
      <c r="G34" s="81">
        <v>3.1468531468531471</v>
      </c>
      <c r="H34" s="81">
        <v>1.3468013468013467</v>
      </c>
      <c r="I34" s="81"/>
      <c r="J34" s="81">
        <v>2.5793650793650791</v>
      </c>
      <c r="K34" s="81">
        <v>3.225806451612903</v>
      </c>
      <c r="L34" s="81">
        <v>1.953125</v>
      </c>
      <c r="M34" s="81"/>
      <c r="N34" s="81">
        <v>2.0522388059701493</v>
      </c>
      <c r="O34" s="81">
        <v>3.1620553359683794</v>
      </c>
      <c r="P34" s="81">
        <v>1.0600706713780919</v>
      </c>
      <c r="Q34" s="81"/>
      <c r="R34" s="81">
        <v>0.84033613445378152</v>
      </c>
      <c r="S34" s="81">
        <v>0.87336244541484709</v>
      </c>
      <c r="T34" s="81">
        <v>0.80971659919028338</v>
      </c>
      <c r="U34" s="81"/>
      <c r="V34" s="81">
        <v>0.20703933747412009</v>
      </c>
      <c r="W34" s="81">
        <v>0.42918454935622319</v>
      </c>
      <c r="X34" s="81" t="s">
        <v>191</v>
      </c>
      <c r="Y34" s="81"/>
      <c r="Z34" s="81" t="s">
        <v>191</v>
      </c>
      <c r="AA34" s="81" t="s">
        <v>191</v>
      </c>
      <c r="AB34" s="81" t="s">
        <v>191</v>
      </c>
    </row>
    <row r="35" spans="1:29" x14ac:dyDescent="0.25">
      <c r="A35" s="26" t="s">
        <v>213</v>
      </c>
      <c r="B35" s="81" t="s">
        <v>191</v>
      </c>
      <c r="C35" s="81" t="s">
        <v>191</v>
      </c>
      <c r="D35" s="81" t="s">
        <v>191</v>
      </c>
      <c r="E35" s="81"/>
      <c r="F35" s="81" t="s">
        <v>191</v>
      </c>
      <c r="G35" s="81" t="s">
        <v>191</v>
      </c>
      <c r="H35" s="81" t="s">
        <v>191</v>
      </c>
      <c r="I35" s="81"/>
      <c r="J35" s="81" t="s">
        <v>191</v>
      </c>
      <c r="K35" s="81" t="s">
        <v>191</v>
      </c>
      <c r="L35" s="81" t="s">
        <v>191</v>
      </c>
      <c r="M35" s="81"/>
      <c r="N35" s="81" t="s">
        <v>191</v>
      </c>
      <c r="O35" s="81" t="s">
        <v>191</v>
      </c>
      <c r="P35" s="81" t="s">
        <v>191</v>
      </c>
      <c r="Q35" s="81"/>
      <c r="R35" s="81" t="s">
        <v>191</v>
      </c>
      <c r="S35" s="81" t="s">
        <v>191</v>
      </c>
      <c r="T35" s="81" t="s">
        <v>191</v>
      </c>
      <c r="U35" s="81"/>
      <c r="V35" s="81" t="s">
        <v>191</v>
      </c>
      <c r="W35" s="81" t="s">
        <v>191</v>
      </c>
      <c r="X35" s="81" t="s">
        <v>191</v>
      </c>
      <c r="Y35" s="81"/>
      <c r="Z35" s="81" t="s">
        <v>191</v>
      </c>
      <c r="AA35" s="81" t="s">
        <v>191</v>
      </c>
      <c r="AB35" s="81" t="s">
        <v>191</v>
      </c>
      <c r="AC35" s="121"/>
    </row>
    <row r="36" spans="1:29" ht="15.75" thickBot="1" x14ac:dyDescent="0.3">
      <c r="A36" s="27" t="s">
        <v>216</v>
      </c>
      <c r="B36" s="140">
        <v>1.1940298507462688</v>
      </c>
      <c r="C36" s="140">
        <v>1.1494252873563218</v>
      </c>
      <c r="D36" s="140">
        <v>1.2422360248447204</v>
      </c>
      <c r="E36" s="140"/>
      <c r="F36" s="140" t="s">
        <v>191</v>
      </c>
      <c r="G36" s="140" t="s">
        <v>191</v>
      </c>
      <c r="H36" s="140" t="s">
        <v>191</v>
      </c>
      <c r="I36" s="140"/>
      <c r="J36" s="140">
        <v>1.4084507042253522</v>
      </c>
      <c r="K36" s="140" t="s">
        <v>191</v>
      </c>
      <c r="L36" s="140">
        <v>2.9411764705882351</v>
      </c>
      <c r="M36" s="140"/>
      <c r="N36" s="140">
        <v>4.0540540540540544</v>
      </c>
      <c r="O36" s="140">
        <v>5.1282051282051277</v>
      </c>
      <c r="P36" s="140">
        <v>2.8571428571428572</v>
      </c>
      <c r="Q36" s="140"/>
      <c r="R36" s="140" t="s">
        <v>191</v>
      </c>
      <c r="S36" s="140" t="s">
        <v>191</v>
      </c>
      <c r="T36" s="140" t="s">
        <v>191</v>
      </c>
      <c r="U36" s="140"/>
      <c r="V36" s="140" t="s">
        <v>191</v>
      </c>
      <c r="W36" s="140" t="s">
        <v>191</v>
      </c>
      <c r="X36" s="140" t="s">
        <v>191</v>
      </c>
      <c r="Y36" s="140"/>
      <c r="Z36" s="140" t="s">
        <v>191</v>
      </c>
      <c r="AA36" s="140" t="s">
        <v>191</v>
      </c>
      <c r="AB36" s="140" t="s">
        <v>191</v>
      </c>
      <c r="AC36" s="121"/>
    </row>
    <row r="37" spans="1:29" x14ac:dyDescent="0.25">
      <c r="A37" s="218" t="s">
        <v>122</v>
      </c>
      <c r="B37" s="218"/>
      <c r="C37" s="218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AC37" s="121"/>
    </row>
    <row r="38" spans="1:29" x14ac:dyDescent="0.25">
      <c r="AC38" s="121"/>
    </row>
    <row r="39" spans="1:29" x14ac:dyDescent="0.25">
      <c r="AC39" s="121"/>
    </row>
    <row r="40" spans="1:29" x14ac:dyDescent="0.25">
      <c r="AC40" s="121"/>
    </row>
    <row r="41" spans="1:29" x14ac:dyDescent="0.25">
      <c r="AC41" s="120"/>
    </row>
    <row r="42" spans="1:29" x14ac:dyDescent="0.25">
      <c r="AC42" s="121"/>
    </row>
    <row r="43" spans="1:29" x14ac:dyDescent="0.25">
      <c r="AC43" s="121"/>
    </row>
    <row r="44" spans="1:29" x14ac:dyDescent="0.25">
      <c r="AC44" s="121"/>
    </row>
  </sheetData>
  <mergeCells count="14">
    <mergeCell ref="A1:AB1"/>
    <mergeCell ref="A2:AB2"/>
    <mergeCell ref="A3:AB3"/>
    <mergeCell ref="A4:AB4"/>
    <mergeCell ref="A5:AB5"/>
    <mergeCell ref="R6:T6"/>
    <mergeCell ref="V6:X6"/>
    <mergeCell ref="Z6:AB6"/>
    <mergeCell ref="A37:O37"/>
    <mergeCell ref="A6:A7"/>
    <mergeCell ref="B6:D6"/>
    <mergeCell ref="F6:H6"/>
    <mergeCell ref="J6:L6"/>
    <mergeCell ref="N6:P6"/>
  </mergeCells>
  <hyperlinks>
    <hyperlink ref="AC2" location="Contenido!A1" display="Contenido" xr:uid="{521BC67F-AD7E-4E2B-850E-00A8A49D415D}"/>
  </hyperlinks>
  <pageMargins left="0.7" right="0.7" top="0.75" bottom="0.75" header="0.3" footer="0.3"/>
  <pageSetup scale="61" orientation="landscape" r:id="rId1"/>
  <ignoredErrors>
    <ignoredError sqref="C21 C11 C15" formula="1"/>
  </ignoredError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E78AA-0481-43FB-8593-FF5842AD9ABA}">
  <sheetPr>
    <tabColor rgb="FFCFAC65"/>
    <pageSetUpPr fitToPage="1"/>
  </sheetPr>
  <dimension ref="A2:L45"/>
  <sheetViews>
    <sheetView showGridLines="0" showOutlineSymbols="0" showWhiteSpace="0" workbookViewId="0">
      <selection activeCell="L2" sqref="L2"/>
    </sheetView>
  </sheetViews>
  <sheetFormatPr baseColWidth="10" defaultColWidth="11" defaultRowHeight="15" customHeight="1" x14ac:dyDescent="0.25"/>
  <cols>
    <col min="1" max="1" width="5" style="113" customWidth="1"/>
    <col min="2" max="10" width="11" style="113"/>
    <col min="11" max="11" width="5" style="113" customWidth="1"/>
    <col min="12" max="12" width="14" style="119" customWidth="1"/>
    <col min="13" max="16384" width="11" style="113"/>
  </cols>
  <sheetData>
    <row r="2" spans="1:12" ht="15" customHeight="1" thickBot="1" x14ac:dyDescent="0.3">
      <c r="L2" s="114" t="s">
        <v>0</v>
      </c>
    </row>
    <row r="3" spans="1:12" ht="15" customHeight="1" x14ac:dyDescent="0.25">
      <c r="B3" s="230" t="s">
        <v>270</v>
      </c>
      <c r="C3" s="231"/>
      <c r="D3" s="231"/>
      <c r="E3" s="231"/>
      <c r="F3" s="231"/>
      <c r="G3" s="231"/>
      <c r="H3" s="231"/>
      <c r="I3" s="231"/>
      <c r="J3" s="232"/>
    </row>
    <row r="4" spans="1:12" ht="15" customHeight="1" x14ac:dyDescent="0.25">
      <c r="B4" s="233"/>
      <c r="C4" s="234"/>
      <c r="D4" s="234"/>
      <c r="E4" s="234"/>
      <c r="F4" s="234"/>
      <c r="G4" s="234"/>
      <c r="H4" s="234"/>
      <c r="I4" s="234"/>
      <c r="J4" s="235"/>
    </row>
    <row r="5" spans="1:12" ht="15" customHeight="1" x14ac:dyDescent="0.25">
      <c r="B5" s="233"/>
      <c r="C5" s="234"/>
      <c r="D5" s="234"/>
      <c r="E5" s="234"/>
      <c r="F5" s="234"/>
      <c r="G5" s="234"/>
      <c r="H5" s="234"/>
      <c r="I5" s="234"/>
      <c r="J5" s="235"/>
      <c r="L5" s="120"/>
    </row>
    <row r="6" spans="1:12" ht="15" customHeight="1" x14ac:dyDescent="0.25">
      <c r="B6" s="233"/>
      <c r="C6" s="234"/>
      <c r="D6" s="234"/>
      <c r="E6" s="234"/>
      <c r="F6" s="234"/>
      <c r="G6" s="234"/>
      <c r="H6" s="234"/>
      <c r="I6" s="234"/>
      <c r="J6" s="235"/>
      <c r="L6" s="120"/>
    </row>
    <row r="7" spans="1:12" ht="15" customHeight="1" x14ac:dyDescent="0.25">
      <c r="B7" s="233"/>
      <c r="C7" s="234"/>
      <c r="D7" s="234"/>
      <c r="E7" s="234"/>
      <c r="F7" s="234"/>
      <c r="G7" s="234"/>
      <c r="H7" s="234"/>
      <c r="I7" s="234"/>
      <c r="J7" s="235"/>
    </row>
    <row r="8" spans="1:12" ht="15" customHeight="1" x14ac:dyDescent="0.25">
      <c r="B8" s="233"/>
      <c r="C8" s="234"/>
      <c r="D8" s="234"/>
      <c r="E8" s="234"/>
      <c r="F8" s="234"/>
      <c r="G8" s="234"/>
      <c r="H8" s="234"/>
      <c r="I8" s="234"/>
      <c r="J8" s="235"/>
      <c r="L8" s="120"/>
    </row>
    <row r="9" spans="1:12" ht="15" customHeight="1" x14ac:dyDescent="0.25">
      <c r="B9" s="233"/>
      <c r="C9" s="234"/>
      <c r="D9" s="234"/>
      <c r="E9" s="234"/>
      <c r="F9" s="234"/>
      <c r="G9" s="234"/>
      <c r="H9" s="234"/>
      <c r="I9" s="234"/>
      <c r="J9" s="235"/>
    </row>
    <row r="10" spans="1:12" ht="15" customHeight="1" x14ac:dyDescent="0.25">
      <c r="B10" s="233"/>
      <c r="C10" s="234"/>
      <c r="D10" s="234"/>
      <c r="E10" s="234"/>
      <c r="F10" s="234"/>
      <c r="G10" s="234"/>
      <c r="H10" s="234"/>
      <c r="I10" s="234"/>
      <c r="J10" s="235"/>
      <c r="L10" s="120"/>
    </row>
    <row r="11" spans="1:12" ht="15" customHeight="1" x14ac:dyDescent="0.25">
      <c r="A11" s="115"/>
      <c r="B11" s="233"/>
      <c r="C11" s="234"/>
      <c r="D11" s="234"/>
      <c r="E11" s="234"/>
      <c r="F11" s="234"/>
      <c r="G11" s="234"/>
      <c r="H11" s="234"/>
      <c r="I11" s="234"/>
      <c r="J11" s="235"/>
      <c r="K11" s="115"/>
    </row>
    <row r="12" spans="1:12" ht="15" customHeight="1" x14ac:dyDescent="0.25">
      <c r="A12" s="115"/>
      <c r="B12" s="233"/>
      <c r="C12" s="234"/>
      <c r="D12" s="234"/>
      <c r="E12" s="234"/>
      <c r="F12" s="234"/>
      <c r="G12" s="234"/>
      <c r="H12" s="234"/>
      <c r="I12" s="234"/>
      <c r="J12" s="235"/>
      <c r="K12" s="115"/>
    </row>
    <row r="13" spans="1:12" ht="15" customHeight="1" x14ac:dyDescent="0.25">
      <c r="A13" s="115"/>
      <c r="B13" s="233"/>
      <c r="C13" s="234"/>
      <c r="D13" s="234"/>
      <c r="E13" s="234"/>
      <c r="F13" s="234"/>
      <c r="G13" s="234"/>
      <c r="H13" s="234"/>
      <c r="I13" s="234"/>
      <c r="J13" s="235"/>
      <c r="K13" s="115"/>
    </row>
    <row r="14" spans="1:12" ht="15" customHeight="1" x14ac:dyDescent="0.25">
      <c r="A14" s="115"/>
      <c r="B14" s="233"/>
      <c r="C14" s="234"/>
      <c r="D14" s="234"/>
      <c r="E14" s="234"/>
      <c r="F14" s="234"/>
      <c r="G14" s="234"/>
      <c r="H14" s="234"/>
      <c r="I14" s="234"/>
      <c r="J14" s="235"/>
      <c r="K14" s="115"/>
      <c r="L14" s="121"/>
    </row>
    <row r="15" spans="1:12" ht="15" customHeight="1" x14ac:dyDescent="0.25">
      <c r="A15" s="115"/>
      <c r="B15" s="233"/>
      <c r="C15" s="234"/>
      <c r="D15" s="234"/>
      <c r="E15" s="234"/>
      <c r="F15" s="234"/>
      <c r="G15" s="234"/>
      <c r="H15" s="234"/>
      <c r="I15" s="234"/>
      <c r="J15" s="235"/>
      <c r="K15" s="115"/>
      <c r="L15" s="120"/>
    </row>
    <row r="16" spans="1:12" ht="15" customHeight="1" x14ac:dyDescent="0.25">
      <c r="A16" s="115"/>
      <c r="B16" s="233"/>
      <c r="C16" s="234"/>
      <c r="D16" s="234"/>
      <c r="E16" s="234"/>
      <c r="F16" s="234"/>
      <c r="G16" s="234"/>
      <c r="H16" s="234"/>
      <c r="I16" s="234"/>
      <c r="J16" s="235"/>
      <c r="K16" s="115"/>
      <c r="L16" s="121"/>
    </row>
    <row r="17" spans="1:12" ht="15" customHeight="1" x14ac:dyDescent="0.25">
      <c r="A17" s="115"/>
      <c r="B17" s="233"/>
      <c r="C17" s="234"/>
      <c r="D17" s="234"/>
      <c r="E17" s="234"/>
      <c r="F17" s="234"/>
      <c r="G17" s="234"/>
      <c r="H17" s="234"/>
      <c r="I17" s="234"/>
      <c r="J17" s="235"/>
      <c r="K17" s="115"/>
      <c r="L17" s="121"/>
    </row>
    <row r="18" spans="1:12" ht="15" customHeight="1" x14ac:dyDescent="0.25">
      <c r="A18" s="115"/>
      <c r="B18" s="233"/>
      <c r="C18" s="234"/>
      <c r="D18" s="234"/>
      <c r="E18" s="234"/>
      <c r="F18" s="234"/>
      <c r="G18" s="234"/>
      <c r="H18" s="234"/>
      <c r="I18" s="234"/>
      <c r="J18" s="235"/>
      <c r="K18" s="115"/>
      <c r="L18" s="121"/>
    </row>
    <row r="19" spans="1:12" ht="15" customHeight="1" x14ac:dyDescent="0.25">
      <c r="A19" s="115"/>
      <c r="B19" s="233"/>
      <c r="C19" s="234"/>
      <c r="D19" s="234"/>
      <c r="E19" s="234"/>
      <c r="F19" s="234"/>
      <c r="G19" s="234"/>
      <c r="H19" s="234"/>
      <c r="I19" s="234"/>
      <c r="J19" s="235"/>
      <c r="K19" s="115"/>
      <c r="L19" s="121"/>
    </row>
    <row r="20" spans="1:12" ht="15" customHeight="1" x14ac:dyDescent="0.25">
      <c r="A20" s="115"/>
      <c r="B20" s="233"/>
      <c r="C20" s="234"/>
      <c r="D20" s="234"/>
      <c r="E20" s="234"/>
      <c r="F20" s="234"/>
      <c r="G20" s="234"/>
      <c r="H20" s="234"/>
      <c r="I20" s="234"/>
      <c r="J20" s="235"/>
      <c r="K20" s="115"/>
      <c r="L20" s="121"/>
    </row>
    <row r="21" spans="1:12" ht="15" customHeight="1" x14ac:dyDescent="0.25">
      <c r="A21" s="115"/>
      <c r="B21" s="233"/>
      <c r="C21" s="234"/>
      <c r="D21" s="234"/>
      <c r="E21" s="234"/>
      <c r="F21" s="234"/>
      <c r="G21" s="234"/>
      <c r="H21" s="234"/>
      <c r="I21" s="234"/>
      <c r="J21" s="235"/>
      <c r="K21" s="115"/>
      <c r="L21" s="121"/>
    </row>
    <row r="22" spans="1:12" ht="15" customHeight="1" thickBot="1" x14ac:dyDescent="0.3">
      <c r="A22" s="115"/>
      <c r="B22" s="236"/>
      <c r="C22" s="237"/>
      <c r="D22" s="237"/>
      <c r="E22" s="237"/>
      <c r="F22" s="237"/>
      <c r="G22" s="237"/>
      <c r="H22" s="237"/>
      <c r="I22" s="237"/>
      <c r="J22" s="238"/>
      <c r="K22" s="115"/>
      <c r="L22" s="121"/>
    </row>
    <row r="23" spans="1:12" ht="15" customHeight="1" x14ac:dyDescent="0.25">
      <c r="A23" s="115"/>
      <c r="K23" s="115"/>
      <c r="L23" s="121"/>
    </row>
    <row r="24" spans="1:12" ht="15" customHeight="1" x14ac:dyDescent="0.25">
      <c r="A24" s="115"/>
      <c r="K24" s="115"/>
      <c r="L24" s="120"/>
    </row>
    <row r="25" spans="1:12" ht="15" customHeight="1" x14ac:dyDescent="0.25">
      <c r="L25" s="121"/>
    </row>
    <row r="26" spans="1:12" ht="15" customHeight="1" x14ac:dyDescent="0.25">
      <c r="L26" s="121"/>
    </row>
    <row r="27" spans="1:12" ht="15" customHeight="1" x14ac:dyDescent="0.25">
      <c r="L27" s="121"/>
    </row>
    <row r="28" spans="1:12" ht="15" customHeight="1" x14ac:dyDescent="0.25">
      <c r="L28" s="121"/>
    </row>
    <row r="29" spans="1:12" ht="15" customHeight="1" x14ac:dyDescent="0.25">
      <c r="L29" s="121"/>
    </row>
    <row r="30" spans="1:12" ht="15" customHeight="1" x14ac:dyDescent="0.25">
      <c r="L30" s="121"/>
    </row>
    <row r="31" spans="1:12" ht="15" customHeight="1" x14ac:dyDescent="0.25">
      <c r="L31" s="121"/>
    </row>
    <row r="32" spans="1:12" ht="15" customHeight="1" x14ac:dyDescent="0.25">
      <c r="L32" s="121"/>
    </row>
    <row r="33" spans="12:12" ht="15" customHeight="1" x14ac:dyDescent="0.25">
      <c r="L33" s="121"/>
    </row>
    <row r="34" spans="12:12" ht="15" customHeight="1" x14ac:dyDescent="0.25">
      <c r="L34" s="121"/>
    </row>
    <row r="36" spans="12:12" ht="15" customHeight="1" x14ac:dyDescent="0.25">
      <c r="L36" s="121"/>
    </row>
    <row r="37" spans="12:12" ht="15" customHeight="1" x14ac:dyDescent="0.25">
      <c r="L37" s="121"/>
    </row>
    <row r="38" spans="12:12" ht="15" customHeight="1" x14ac:dyDescent="0.25">
      <c r="L38" s="121"/>
    </row>
    <row r="39" spans="12:12" ht="15" customHeight="1" x14ac:dyDescent="0.25">
      <c r="L39" s="121"/>
    </row>
    <row r="40" spans="12:12" ht="15" customHeight="1" x14ac:dyDescent="0.25">
      <c r="L40" s="121"/>
    </row>
    <row r="41" spans="12:12" ht="15" customHeight="1" x14ac:dyDescent="0.25">
      <c r="L41" s="121"/>
    </row>
    <row r="42" spans="12:12" ht="15" customHeight="1" x14ac:dyDescent="0.25">
      <c r="L42" s="120"/>
    </row>
    <row r="43" spans="12:12" ht="15" customHeight="1" x14ac:dyDescent="0.25">
      <c r="L43" s="121"/>
    </row>
    <row r="44" spans="12:12" ht="15" customHeight="1" x14ac:dyDescent="0.25">
      <c r="L44" s="121"/>
    </row>
    <row r="45" spans="12:12" ht="15" customHeight="1" x14ac:dyDescent="0.25">
      <c r="L45" s="121"/>
    </row>
  </sheetData>
  <mergeCells count="1">
    <mergeCell ref="B3:J22"/>
  </mergeCells>
  <hyperlinks>
    <hyperlink ref="L2" location="Contenido!A1" display="Contenido" xr:uid="{CB1A34AF-FE83-438E-B50D-CC4ECF2B013F}"/>
  </hyperlinks>
  <printOptions horizontalCentered="1" verticalCentered="1"/>
  <pageMargins left="0.19685039370078741" right="0.19685039370078741" top="0.39370078740157483" bottom="0.39370078740157483" header="0.31496062992125984" footer="0.31496062992125984"/>
  <pageSetup paperSize="172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441C3-0BE2-423A-9D10-E21987275B56}">
  <sheetPr>
    <tabColor rgb="FFF2DAB1"/>
    <pageSetUpPr fitToPage="1"/>
  </sheetPr>
  <dimension ref="A1:AC44"/>
  <sheetViews>
    <sheetView showGridLines="0" topLeftCell="C1" workbookViewId="0">
      <selection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9.7109375" bestFit="1" customWidth="1"/>
    <col min="5" max="5" width="1.28515625" customWidth="1"/>
    <col min="6" max="8" width="8.28515625" customWidth="1"/>
    <col min="9" max="9" width="1.28515625" customWidth="1"/>
    <col min="10" max="12" width="8.28515625" customWidth="1"/>
    <col min="13" max="13" width="1.140625" customWidth="1"/>
    <col min="14" max="16" width="8.28515625" customWidth="1"/>
    <col min="17" max="17" width="1.28515625" customWidth="1"/>
    <col min="18" max="20" width="8.28515625" customWidth="1"/>
    <col min="21" max="21" width="1.28515625" customWidth="1"/>
    <col min="22" max="24" width="8.28515625" customWidth="1"/>
    <col min="25" max="25" width="1.5703125" customWidth="1"/>
    <col min="26" max="28" width="8.28515625" customWidth="1"/>
    <col min="29" max="29" width="14" style="119" customWidth="1"/>
  </cols>
  <sheetData>
    <row r="1" spans="1:29" x14ac:dyDescent="0.25">
      <c r="A1" s="223" t="s">
        <v>271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</row>
    <row r="2" spans="1:29" x14ac:dyDescent="0.25">
      <c r="A2" s="224" t="s">
        <v>272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114" t="s">
        <v>0</v>
      </c>
    </row>
    <row r="3" spans="1:29" x14ac:dyDescent="0.25">
      <c r="A3" s="223" t="s">
        <v>181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</row>
    <row r="4" spans="1:29" x14ac:dyDescent="0.25">
      <c r="A4" s="224" t="s">
        <v>182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</row>
    <row r="5" spans="1:29" x14ac:dyDescent="0.25">
      <c r="A5" s="225" t="s">
        <v>183</v>
      </c>
      <c r="B5" s="226" t="s">
        <v>130</v>
      </c>
      <c r="C5" s="226"/>
      <c r="D5" s="226"/>
      <c r="E5" s="82"/>
      <c r="F5" s="226" t="s">
        <v>158</v>
      </c>
      <c r="G5" s="226"/>
      <c r="H5" s="226"/>
      <c r="I5" s="82"/>
      <c r="J5" s="226" t="s">
        <v>159</v>
      </c>
      <c r="K5" s="226"/>
      <c r="L5" s="226"/>
      <c r="M5" s="82"/>
      <c r="N5" s="226" t="s">
        <v>160</v>
      </c>
      <c r="O5" s="226"/>
      <c r="P5" s="226"/>
      <c r="Q5" s="82"/>
      <c r="R5" s="226" t="s">
        <v>162</v>
      </c>
      <c r="S5" s="226"/>
      <c r="T5" s="226"/>
      <c r="U5" s="82"/>
      <c r="V5" s="226" t="s">
        <v>163</v>
      </c>
      <c r="W5" s="226"/>
      <c r="X5" s="226"/>
      <c r="Y5" s="82"/>
      <c r="Z5" s="226" t="s">
        <v>164</v>
      </c>
      <c r="AA5" s="226"/>
      <c r="AB5" s="226"/>
      <c r="AC5" s="120"/>
    </row>
    <row r="6" spans="1:29" x14ac:dyDescent="0.25">
      <c r="A6" s="225"/>
      <c r="B6" s="83" t="s">
        <v>130</v>
      </c>
      <c r="C6" s="83" t="s">
        <v>184</v>
      </c>
      <c r="D6" s="83" t="s">
        <v>185</v>
      </c>
      <c r="E6" s="82"/>
      <c r="F6" s="83" t="s">
        <v>130</v>
      </c>
      <c r="G6" s="83" t="s">
        <v>184</v>
      </c>
      <c r="H6" s="83" t="s">
        <v>185</v>
      </c>
      <c r="I6" s="82"/>
      <c r="J6" s="83" t="s">
        <v>130</v>
      </c>
      <c r="K6" s="83" t="s">
        <v>184</v>
      </c>
      <c r="L6" s="83" t="s">
        <v>185</v>
      </c>
      <c r="M6" s="82"/>
      <c r="N6" s="83" t="s">
        <v>130</v>
      </c>
      <c r="O6" s="83" t="s">
        <v>184</v>
      </c>
      <c r="P6" s="83" t="s">
        <v>185</v>
      </c>
      <c r="Q6" s="82"/>
      <c r="R6" s="83" t="s">
        <v>130</v>
      </c>
      <c r="S6" s="83" t="s">
        <v>184</v>
      </c>
      <c r="T6" s="83" t="s">
        <v>185</v>
      </c>
      <c r="U6" s="82"/>
      <c r="V6" s="83" t="s">
        <v>130</v>
      </c>
      <c r="W6" s="83" t="s">
        <v>184</v>
      </c>
      <c r="X6" s="83" t="s">
        <v>185</v>
      </c>
      <c r="Y6" s="82"/>
      <c r="Z6" s="83" t="s">
        <v>130</v>
      </c>
      <c r="AA6" s="83" t="s">
        <v>184</v>
      </c>
      <c r="AB6" s="83" t="s">
        <v>185</v>
      </c>
    </row>
    <row r="7" spans="1:29" ht="4.1500000000000004" customHeight="1" x14ac:dyDescent="0.25">
      <c r="A7" s="116"/>
      <c r="B7" s="117"/>
      <c r="C7" s="117"/>
      <c r="D7" s="117"/>
      <c r="E7" s="118"/>
      <c r="F7" s="117"/>
      <c r="G7" s="117"/>
      <c r="H7" s="117"/>
      <c r="I7" s="118"/>
      <c r="J7" s="117"/>
      <c r="K7" s="117"/>
      <c r="L7" s="117"/>
      <c r="M7" s="118"/>
      <c r="N7" s="117"/>
      <c r="O7" s="117"/>
      <c r="P7" s="117"/>
      <c r="Q7" s="118"/>
      <c r="R7" s="117"/>
      <c r="S7" s="117"/>
      <c r="T7" s="117"/>
      <c r="U7" s="118"/>
      <c r="V7" s="117"/>
      <c r="W7" s="117"/>
      <c r="X7" s="117"/>
      <c r="Y7" s="118"/>
      <c r="Z7" s="117"/>
      <c r="AA7" s="117"/>
      <c r="AB7" s="117"/>
      <c r="AC7" s="120"/>
    </row>
    <row r="8" spans="1:29" x14ac:dyDescent="0.25">
      <c r="A8" s="22" t="s">
        <v>147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</row>
    <row r="9" spans="1:29" x14ac:dyDescent="0.25">
      <c r="A9" s="100" t="s">
        <v>148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120"/>
    </row>
    <row r="10" spans="1:29" s="2" customFormat="1" x14ac:dyDescent="0.25">
      <c r="A10" s="23" t="s">
        <v>130</v>
      </c>
      <c r="B10" s="78">
        <f>SUM(B11:B13)</f>
        <v>212093</v>
      </c>
      <c r="C10" s="78">
        <f t="shared" ref="C10:AB10" si="0">SUM(C11:C13)</f>
        <v>104626</v>
      </c>
      <c r="D10" s="78">
        <f t="shared" si="0"/>
        <v>107467</v>
      </c>
      <c r="E10" s="78"/>
      <c r="F10" s="78">
        <f t="shared" si="0"/>
        <v>52086</v>
      </c>
      <c r="G10" s="78">
        <f t="shared" si="0"/>
        <v>26114</v>
      </c>
      <c r="H10" s="78">
        <f t="shared" si="0"/>
        <v>25972</v>
      </c>
      <c r="I10" s="78"/>
      <c r="J10" s="78">
        <f t="shared" si="0"/>
        <v>44696</v>
      </c>
      <c r="K10" s="78">
        <f t="shared" si="0"/>
        <v>22182</v>
      </c>
      <c r="L10" s="78">
        <f t="shared" si="0"/>
        <v>22514</v>
      </c>
      <c r="M10" s="78"/>
      <c r="N10" s="78">
        <f t="shared" si="0"/>
        <v>44081</v>
      </c>
      <c r="O10" s="78">
        <f t="shared" si="0"/>
        <v>21816</v>
      </c>
      <c r="P10" s="78">
        <f t="shared" si="0"/>
        <v>22265</v>
      </c>
      <c r="Q10" s="78"/>
      <c r="R10" s="78">
        <f t="shared" si="0"/>
        <v>36829</v>
      </c>
      <c r="S10" s="78">
        <f t="shared" si="0"/>
        <v>17974</v>
      </c>
      <c r="T10" s="78">
        <f t="shared" si="0"/>
        <v>18855</v>
      </c>
      <c r="U10" s="78"/>
      <c r="V10" s="78">
        <f t="shared" si="0"/>
        <v>34253</v>
      </c>
      <c r="W10" s="78">
        <f t="shared" si="0"/>
        <v>16472</v>
      </c>
      <c r="X10" s="78">
        <f t="shared" si="0"/>
        <v>17781</v>
      </c>
      <c r="Y10" s="78"/>
      <c r="Z10" s="78">
        <f t="shared" si="0"/>
        <v>148</v>
      </c>
      <c r="AA10" s="78">
        <f t="shared" si="0"/>
        <v>68</v>
      </c>
      <c r="AB10" s="78">
        <f t="shared" si="0"/>
        <v>80</v>
      </c>
      <c r="AC10" s="119"/>
    </row>
    <row r="11" spans="1:29" x14ac:dyDescent="0.25">
      <c r="A11" s="99" t="s">
        <v>186</v>
      </c>
      <c r="B11" s="79">
        <f>+F11+J11+N11+R11+V11+Z11</f>
        <v>176104</v>
      </c>
      <c r="C11" s="79">
        <f t="shared" ref="C11:D22" si="1">+G11+K11+O11+S11+W11+AA11</f>
        <v>86484</v>
      </c>
      <c r="D11" s="79">
        <f t="shared" si="1"/>
        <v>89620</v>
      </c>
      <c r="E11" s="79"/>
      <c r="F11" s="79">
        <v>43759</v>
      </c>
      <c r="G11" s="79">
        <v>21871</v>
      </c>
      <c r="H11" s="79">
        <v>21888</v>
      </c>
      <c r="I11" s="79"/>
      <c r="J11" s="79">
        <v>37054</v>
      </c>
      <c r="K11" s="79">
        <v>18365</v>
      </c>
      <c r="L11" s="79">
        <v>18689</v>
      </c>
      <c r="M11" s="79"/>
      <c r="N11" s="79">
        <v>36430</v>
      </c>
      <c r="O11" s="79">
        <v>17931</v>
      </c>
      <c r="P11" s="79">
        <v>18499</v>
      </c>
      <c r="Q11" s="79"/>
      <c r="R11" s="79">
        <v>30381</v>
      </c>
      <c r="S11" s="79">
        <v>14707</v>
      </c>
      <c r="T11" s="79">
        <v>15674</v>
      </c>
      <c r="U11" s="79"/>
      <c r="V11" s="79">
        <v>28409</v>
      </c>
      <c r="W11" s="79">
        <v>13576</v>
      </c>
      <c r="X11" s="79">
        <v>14833</v>
      </c>
      <c r="Y11" s="79"/>
      <c r="Z11" s="79">
        <v>71</v>
      </c>
      <c r="AA11" s="79">
        <v>34</v>
      </c>
      <c r="AB11" s="79">
        <v>37</v>
      </c>
    </row>
    <row r="12" spans="1:29" x14ac:dyDescent="0.25">
      <c r="A12" s="99" t="s">
        <v>187</v>
      </c>
      <c r="B12" s="79">
        <f t="shared" ref="B12:B22" si="2">+F12+J12+N12+R12+V12+Z12</f>
        <v>27438</v>
      </c>
      <c r="C12" s="79">
        <f t="shared" si="1"/>
        <v>14037</v>
      </c>
      <c r="D12" s="79">
        <f t="shared" si="1"/>
        <v>13401</v>
      </c>
      <c r="E12" s="79"/>
      <c r="F12" s="79">
        <v>6298</v>
      </c>
      <c r="G12" s="79">
        <v>3262</v>
      </c>
      <c r="H12" s="79">
        <v>3036</v>
      </c>
      <c r="I12" s="79"/>
      <c r="J12" s="79">
        <v>5826</v>
      </c>
      <c r="K12" s="79">
        <v>2952</v>
      </c>
      <c r="L12" s="79">
        <v>2874</v>
      </c>
      <c r="M12" s="79"/>
      <c r="N12" s="79">
        <v>5896</v>
      </c>
      <c r="O12" s="79">
        <v>3056</v>
      </c>
      <c r="P12" s="79">
        <v>2840</v>
      </c>
      <c r="Q12" s="79"/>
      <c r="R12" s="79">
        <v>4951</v>
      </c>
      <c r="S12" s="79">
        <v>2542</v>
      </c>
      <c r="T12" s="79">
        <v>2409</v>
      </c>
      <c r="U12" s="79"/>
      <c r="V12" s="79">
        <v>4390</v>
      </c>
      <c r="W12" s="79">
        <v>2191</v>
      </c>
      <c r="X12" s="79">
        <v>2199</v>
      </c>
      <c r="Y12" s="79"/>
      <c r="Z12" s="79">
        <v>77</v>
      </c>
      <c r="AA12" s="79">
        <v>34</v>
      </c>
      <c r="AB12" s="79">
        <v>43</v>
      </c>
    </row>
    <row r="13" spans="1:29" x14ac:dyDescent="0.25">
      <c r="A13" s="99" t="s">
        <v>188</v>
      </c>
      <c r="B13" s="79">
        <f>+F13+J13+N13+R13+V13</f>
        <v>8551</v>
      </c>
      <c r="C13" s="79">
        <f>+G13+K13+O13+S13+W13</f>
        <v>4105</v>
      </c>
      <c r="D13" s="79">
        <f>+H13+L13+P13+T13+X13</f>
        <v>4446</v>
      </c>
      <c r="E13" s="79"/>
      <c r="F13" s="79">
        <v>2029</v>
      </c>
      <c r="G13" s="79">
        <v>981</v>
      </c>
      <c r="H13" s="79">
        <v>1048</v>
      </c>
      <c r="I13" s="79"/>
      <c r="J13" s="79">
        <v>1816</v>
      </c>
      <c r="K13" s="79">
        <v>865</v>
      </c>
      <c r="L13" s="79">
        <v>951</v>
      </c>
      <c r="M13" s="79"/>
      <c r="N13" s="79">
        <v>1755</v>
      </c>
      <c r="O13" s="79">
        <v>829</v>
      </c>
      <c r="P13" s="79">
        <v>926</v>
      </c>
      <c r="Q13" s="79"/>
      <c r="R13" s="79">
        <v>1497</v>
      </c>
      <c r="S13" s="79">
        <v>725</v>
      </c>
      <c r="T13" s="79">
        <v>772</v>
      </c>
      <c r="U13" s="79"/>
      <c r="V13" s="79">
        <v>1454</v>
      </c>
      <c r="W13" s="79">
        <v>705</v>
      </c>
      <c r="X13" s="79">
        <v>749</v>
      </c>
      <c r="Y13" s="79"/>
      <c r="Z13" s="79" t="s">
        <v>191</v>
      </c>
      <c r="AA13" s="79" t="s">
        <v>191</v>
      </c>
      <c r="AB13" s="79" t="s">
        <v>191</v>
      </c>
      <c r="AC13" s="121"/>
    </row>
    <row r="14" spans="1:29" x14ac:dyDescent="0.25">
      <c r="A14" s="23" t="s">
        <v>189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120"/>
    </row>
    <row r="15" spans="1:29" s="2" customFormat="1" x14ac:dyDescent="0.25">
      <c r="A15" s="98" t="s">
        <v>130</v>
      </c>
      <c r="B15" s="78">
        <f>SUM(B16:B18)</f>
        <v>158204</v>
      </c>
      <c r="C15" s="78">
        <f t="shared" ref="C15:AB15" si="3">SUM(C16:C18)</f>
        <v>78097</v>
      </c>
      <c r="D15" s="78">
        <f t="shared" si="3"/>
        <v>80107</v>
      </c>
      <c r="E15" s="78"/>
      <c r="F15" s="78">
        <f t="shared" si="3"/>
        <v>38185</v>
      </c>
      <c r="G15" s="78">
        <f t="shared" si="3"/>
        <v>19194</v>
      </c>
      <c r="H15" s="78">
        <f t="shared" si="3"/>
        <v>18991</v>
      </c>
      <c r="I15" s="78"/>
      <c r="J15" s="78">
        <f t="shared" si="3"/>
        <v>33405</v>
      </c>
      <c r="K15" s="78">
        <f t="shared" si="3"/>
        <v>16489</v>
      </c>
      <c r="L15" s="78">
        <f t="shared" si="3"/>
        <v>16916</v>
      </c>
      <c r="M15" s="78"/>
      <c r="N15" s="78">
        <f t="shared" si="3"/>
        <v>33218</v>
      </c>
      <c r="O15" s="78">
        <f t="shared" si="3"/>
        <v>16430</v>
      </c>
      <c r="P15" s="78">
        <f t="shared" si="3"/>
        <v>16788</v>
      </c>
      <c r="Q15" s="78"/>
      <c r="R15" s="78">
        <f t="shared" si="3"/>
        <v>27592</v>
      </c>
      <c r="S15" s="78">
        <f t="shared" si="3"/>
        <v>13509</v>
      </c>
      <c r="T15" s="78">
        <f t="shared" si="3"/>
        <v>14083</v>
      </c>
      <c r="U15" s="78"/>
      <c r="V15" s="78">
        <f t="shared" si="3"/>
        <v>25697</v>
      </c>
      <c r="W15" s="78">
        <f t="shared" si="3"/>
        <v>12429</v>
      </c>
      <c r="X15" s="78">
        <f t="shared" si="3"/>
        <v>13268</v>
      </c>
      <c r="Y15" s="78"/>
      <c r="Z15" s="78">
        <f t="shared" si="3"/>
        <v>107</v>
      </c>
      <c r="AA15" s="78">
        <f t="shared" si="3"/>
        <v>46</v>
      </c>
      <c r="AB15" s="78">
        <f t="shared" si="3"/>
        <v>61</v>
      </c>
      <c r="AC15" s="121"/>
    </row>
    <row r="16" spans="1:29" x14ac:dyDescent="0.25">
      <c r="A16" s="99" t="s">
        <v>186</v>
      </c>
      <c r="B16" s="79">
        <f t="shared" si="2"/>
        <v>123791</v>
      </c>
      <c r="C16" s="79">
        <f t="shared" si="1"/>
        <v>60742</v>
      </c>
      <c r="D16" s="79">
        <f t="shared" si="1"/>
        <v>63049</v>
      </c>
      <c r="E16" s="79"/>
      <c r="F16" s="79">
        <v>30274</v>
      </c>
      <c r="G16" s="79">
        <v>15155</v>
      </c>
      <c r="H16" s="79">
        <v>15119</v>
      </c>
      <c r="I16" s="79"/>
      <c r="J16" s="79">
        <v>26092</v>
      </c>
      <c r="K16" s="79">
        <v>12835</v>
      </c>
      <c r="L16" s="79">
        <v>13257</v>
      </c>
      <c r="M16" s="79"/>
      <c r="N16" s="79">
        <v>25909</v>
      </c>
      <c r="O16" s="79">
        <v>12728</v>
      </c>
      <c r="P16" s="79">
        <v>13181</v>
      </c>
      <c r="Q16" s="79"/>
      <c r="R16" s="79">
        <v>21417</v>
      </c>
      <c r="S16" s="79">
        <v>10373</v>
      </c>
      <c r="T16" s="79">
        <v>11044</v>
      </c>
      <c r="U16" s="79"/>
      <c r="V16" s="79">
        <v>20047</v>
      </c>
      <c r="W16" s="79">
        <v>9629</v>
      </c>
      <c r="X16" s="79">
        <v>10418</v>
      </c>
      <c r="Y16" s="79"/>
      <c r="Z16" s="79">
        <v>52</v>
      </c>
      <c r="AA16" s="79">
        <v>22</v>
      </c>
      <c r="AB16" s="79">
        <v>30</v>
      </c>
      <c r="AC16" s="121"/>
    </row>
    <row r="17" spans="1:29" x14ac:dyDescent="0.25">
      <c r="A17" s="99" t="s">
        <v>187</v>
      </c>
      <c r="B17" s="79">
        <f t="shared" si="2"/>
        <v>25862</v>
      </c>
      <c r="C17" s="79">
        <f t="shared" si="1"/>
        <v>13250</v>
      </c>
      <c r="D17" s="79">
        <f t="shared" si="1"/>
        <v>12612</v>
      </c>
      <c r="E17" s="79"/>
      <c r="F17" s="79">
        <v>5882</v>
      </c>
      <c r="G17" s="79">
        <v>3058</v>
      </c>
      <c r="H17" s="79">
        <v>2824</v>
      </c>
      <c r="I17" s="79"/>
      <c r="J17" s="79">
        <v>5497</v>
      </c>
      <c r="K17" s="79">
        <v>2789</v>
      </c>
      <c r="L17" s="79">
        <v>2708</v>
      </c>
      <c r="M17" s="79"/>
      <c r="N17" s="79">
        <v>5554</v>
      </c>
      <c r="O17" s="79">
        <v>2873</v>
      </c>
      <c r="P17" s="79">
        <v>2681</v>
      </c>
      <c r="Q17" s="79"/>
      <c r="R17" s="79">
        <v>4678</v>
      </c>
      <c r="S17" s="79">
        <v>2411</v>
      </c>
      <c r="T17" s="79">
        <v>2267</v>
      </c>
      <c r="U17" s="79"/>
      <c r="V17" s="79">
        <v>4196</v>
      </c>
      <c r="W17" s="79">
        <v>2095</v>
      </c>
      <c r="X17" s="79">
        <v>2101</v>
      </c>
      <c r="Y17" s="79"/>
      <c r="Z17" s="79">
        <v>55</v>
      </c>
      <c r="AA17" s="79">
        <v>24</v>
      </c>
      <c r="AB17" s="79">
        <v>31</v>
      </c>
      <c r="AC17" s="121"/>
    </row>
    <row r="18" spans="1:29" x14ac:dyDescent="0.25">
      <c r="A18" s="99" t="s">
        <v>188</v>
      </c>
      <c r="B18" s="79">
        <f>+F18+J18+N18+R18+V18</f>
        <v>8551</v>
      </c>
      <c r="C18" s="79">
        <f>+G18+K18+O18+S18+W18</f>
        <v>4105</v>
      </c>
      <c r="D18" s="79">
        <f>+H18+L18+P18+T18+X18</f>
        <v>4446</v>
      </c>
      <c r="E18" s="79"/>
      <c r="F18" s="79">
        <v>2029</v>
      </c>
      <c r="G18" s="79">
        <v>981</v>
      </c>
      <c r="H18" s="79">
        <v>1048</v>
      </c>
      <c r="I18" s="79"/>
      <c r="J18" s="79">
        <v>1816</v>
      </c>
      <c r="K18" s="79">
        <v>865</v>
      </c>
      <c r="L18" s="79">
        <v>951</v>
      </c>
      <c r="M18" s="79"/>
      <c r="N18" s="79">
        <v>1755</v>
      </c>
      <c r="O18" s="79">
        <v>829</v>
      </c>
      <c r="P18" s="79">
        <v>926</v>
      </c>
      <c r="Q18" s="79"/>
      <c r="R18" s="79">
        <v>1497</v>
      </c>
      <c r="S18" s="79">
        <v>725</v>
      </c>
      <c r="T18" s="79">
        <v>772</v>
      </c>
      <c r="U18" s="79"/>
      <c r="V18" s="79">
        <v>1454</v>
      </c>
      <c r="W18" s="79">
        <v>705</v>
      </c>
      <c r="X18" s="79">
        <v>749</v>
      </c>
      <c r="Y18" s="79"/>
      <c r="Z18" s="79" t="s">
        <v>191</v>
      </c>
      <c r="AA18" s="79" t="s">
        <v>191</v>
      </c>
      <c r="AB18" s="79" t="s">
        <v>191</v>
      </c>
      <c r="AC18" s="121"/>
    </row>
    <row r="19" spans="1:29" x14ac:dyDescent="0.25">
      <c r="A19" s="23" t="s">
        <v>190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121"/>
    </row>
    <row r="20" spans="1:29" s="2" customFormat="1" x14ac:dyDescent="0.25">
      <c r="A20" s="101" t="s">
        <v>130</v>
      </c>
      <c r="B20" s="78">
        <f>SUM(B21:B23)</f>
        <v>53889</v>
      </c>
      <c r="C20" s="78">
        <f t="shared" ref="C20:AB20" si="4">SUM(C21:C23)</f>
        <v>26529</v>
      </c>
      <c r="D20" s="78">
        <f t="shared" si="4"/>
        <v>27360</v>
      </c>
      <c r="E20" s="78"/>
      <c r="F20" s="78">
        <f t="shared" si="4"/>
        <v>13901</v>
      </c>
      <c r="G20" s="78">
        <f t="shared" si="4"/>
        <v>6920</v>
      </c>
      <c r="H20" s="78">
        <f t="shared" si="4"/>
        <v>6981</v>
      </c>
      <c r="I20" s="78"/>
      <c r="J20" s="78">
        <f t="shared" si="4"/>
        <v>11291</v>
      </c>
      <c r="K20" s="78">
        <f t="shared" si="4"/>
        <v>5693</v>
      </c>
      <c r="L20" s="78">
        <f t="shared" si="4"/>
        <v>5598</v>
      </c>
      <c r="M20" s="78"/>
      <c r="N20" s="78">
        <f t="shared" si="4"/>
        <v>10863</v>
      </c>
      <c r="O20" s="78">
        <f t="shared" si="4"/>
        <v>5386</v>
      </c>
      <c r="P20" s="78">
        <f t="shared" si="4"/>
        <v>5477</v>
      </c>
      <c r="Q20" s="78"/>
      <c r="R20" s="78">
        <f t="shared" si="4"/>
        <v>9237</v>
      </c>
      <c r="S20" s="78">
        <f t="shared" si="4"/>
        <v>4465</v>
      </c>
      <c r="T20" s="78">
        <f t="shared" si="4"/>
        <v>4772</v>
      </c>
      <c r="U20" s="78"/>
      <c r="V20" s="78">
        <f t="shared" si="4"/>
        <v>8556</v>
      </c>
      <c r="W20" s="78">
        <f t="shared" si="4"/>
        <v>4043</v>
      </c>
      <c r="X20" s="78">
        <f t="shared" si="4"/>
        <v>4513</v>
      </c>
      <c r="Y20" s="78"/>
      <c r="Z20" s="78">
        <f t="shared" si="4"/>
        <v>41</v>
      </c>
      <c r="AA20" s="78">
        <f t="shared" si="4"/>
        <v>22</v>
      </c>
      <c r="AB20" s="78">
        <f t="shared" si="4"/>
        <v>19</v>
      </c>
      <c r="AC20" s="121"/>
    </row>
    <row r="21" spans="1:29" x14ac:dyDescent="0.25">
      <c r="A21" s="99" t="s">
        <v>186</v>
      </c>
      <c r="B21" s="79">
        <f t="shared" si="2"/>
        <v>52313</v>
      </c>
      <c r="C21" s="79">
        <f t="shared" si="1"/>
        <v>25742</v>
      </c>
      <c r="D21" s="79">
        <f t="shared" si="1"/>
        <v>26571</v>
      </c>
      <c r="E21" s="79"/>
      <c r="F21" s="79">
        <v>13485</v>
      </c>
      <c r="G21" s="79">
        <v>6716</v>
      </c>
      <c r="H21" s="79">
        <v>6769</v>
      </c>
      <c r="I21" s="79"/>
      <c r="J21" s="79">
        <v>10962</v>
      </c>
      <c r="K21" s="79">
        <v>5530</v>
      </c>
      <c r="L21" s="79">
        <v>5432</v>
      </c>
      <c r="M21" s="79"/>
      <c r="N21" s="79">
        <v>10521</v>
      </c>
      <c r="O21" s="79">
        <v>5203</v>
      </c>
      <c r="P21" s="79">
        <v>5318</v>
      </c>
      <c r="Q21" s="79"/>
      <c r="R21" s="79">
        <v>8964</v>
      </c>
      <c r="S21" s="79">
        <v>4334</v>
      </c>
      <c r="T21" s="79">
        <v>4630</v>
      </c>
      <c r="U21" s="79"/>
      <c r="V21" s="79">
        <v>8362</v>
      </c>
      <c r="W21" s="79">
        <v>3947</v>
      </c>
      <c r="X21" s="79">
        <v>4415</v>
      </c>
      <c r="Y21" s="79"/>
      <c r="Z21" s="79">
        <v>19</v>
      </c>
      <c r="AA21" s="79">
        <v>12</v>
      </c>
      <c r="AB21" s="79">
        <v>7</v>
      </c>
      <c r="AC21" s="121"/>
    </row>
    <row r="22" spans="1:29" x14ac:dyDescent="0.25">
      <c r="A22" s="99" t="s">
        <v>187</v>
      </c>
      <c r="B22" s="79">
        <f t="shared" si="2"/>
        <v>1576</v>
      </c>
      <c r="C22" s="79">
        <f t="shared" si="1"/>
        <v>787</v>
      </c>
      <c r="D22" s="79">
        <f t="shared" si="1"/>
        <v>789</v>
      </c>
      <c r="E22" s="79"/>
      <c r="F22" s="79">
        <v>416</v>
      </c>
      <c r="G22" s="79">
        <v>204</v>
      </c>
      <c r="H22" s="79">
        <v>212</v>
      </c>
      <c r="I22" s="79"/>
      <c r="J22" s="79">
        <v>329</v>
      </c>
      <c r="K22" s="79">
        <v>163</v>
      </c>
      <c r="L22" s="79">
        <v>166</v>
      </c>
      <c r="M22" s="79"/>
      <c r="N22" s="79">
        <v>342</v>
      </c>
      <c r="O22" s="79">
        <v>183</v>
      </c>
      <c r="P22" s="79">
        <v>159</v>
      </c>
      <c r="Q22" s="79"/>
      <c r="R22" s="79">
        <v>273</v>
      </c>
      <c r="S22" s="79">
        <v>131</v>
      </c>
      <c r="T22" s="79">
        <v>142</v>
      </c>
      <c r="U22" s="79"/>
      <c r="V22" s="79">
        <v>194</v>
      </c>
      <c r="W22" s="79">
        <v>96</v>
      </c>
      <c r="X22" s="79">
        <v>98</v>
      </c>
      <c r="Y22" s="79"/>
      <c r="Z22" s="79">
        <v>22</v>
      </c>
      <c r="AA22" s="79">
        <v>10</v>
      </c>
      <c r="AB22" s="79">
        <v>12</v>
      </c>
      <c r="AC22" s="121"/>
    </row>
    <row r="23" spans="1:29" x14ac:dyDescent="0.25">
      <c r="A23" s="99" t="s">
        <v>188</v>
      </c>
      <c r="B23" s="79" t="s">
        <v>191</v>
      </c>
      <c r="C23" s="79" t="s">
        <v>191</v>
      </c>
      <c r="D23" s="79" t="s">
        <v>191</v>
      </c>
      <c r="E23" s="79"/>
      <c r="F23" s="79" t="s">
        <v>191</v>
      </c>
      <c r="G23" s="79" t="s">
        <v>191</v>
      </c>
      <c r="H23" s="79" t="s">
        <v>191</v>
      </c>
      <c r="I23" s="79"/>
      <c r="J23" s="79" t="s">
        <v>191</v>
      </c>
      <c r="K23" s="79" t="s">
        <v>191</v>
      </c>
      <c r="L23" s="79" t="s">
        <v>191</v>
      </c>
      <c r="M23" s="79"/>
      <c r="N23" s="79" t="s">
        <v>191</v>
      </c>
      <c r="O23" s="79" t="s">
        <v>191</v>
      </c>
      <c r="P23" s="79" t="s">
        <v>191</v>
      </c>
      <c r="Q23" s="79"/>
      <c r="R23" s="79" t="s">
        <v>191</v>
      </c>
      <c r="S23" s="79" t="s">
        <v>191</v>
      </c>
      <c r="T23" s="79" t="s">
        <v>191</v>
      </c>
      <c r="U23" s="79"/>
      <c r="V23" s="79" t="s">
        <v>191</v>
      </c>
      <c r="W23" s="79" t="s">
        <v>191</v>
      </c>
      <c r="X23" s="79" t="s">
        <v>191</v>
      </c>
      <c r="Y23" s="79"/>
      <c r="Z23" s="79" t="s">
        <v>191</v>
      </c>
      <c r="AA23" s="79" t="s">
        <v>191</v>
      </c>
      <c r="AB23" s="79" t="s">
        <v>191</v>
      </c>
      <c r="AC23" s="120"/>
    </row>
    <row r="24" spans="1:29" x14ac:dyDescent="0.25"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21"/>
    </row>
    <row r="25" spans="1:29" x14ac:dyDescent="0.25">
      <c r="A25" s="22" t="s">
        <v>153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21"/>
    </row>
    <row r="26" spans="1:29" x14ac:dyDescent="0.25">
      <c r="A26" s="100" t="s">
        <v>148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21"/>
    </row>
    <row r="27" spans="1:29" s="2" customFormat="1" x14ac:dyDescent="0.25">
      <c r="A27" s="23" t="s">
        <v>130</v>
      </c>
      <c r="B27" s="160">
        <v>90.976279329129667</v>
      </c>
      <c r="C27" s="160">
        <v>89.535659883273141</v>
      </c>
      <c r="D27" s="160">
        <v>92.424059995183867</v>
      </c>
      <c r="E27" s="160"/>
      <c r="F27" s="160">
        <v>87.192192443544201</v>
      </c>
      <c r="G27" s="160">
        <v>85.844838921762005</v>
      </c>
      <c r="H27" s="160">
        <v>88.590237746017664</v>
      </c>
      <c r="I27" s="160"/>
      <c r="J27" s="160">
        <v>90.446607442782849</v>
      </c>
      <c r="K27" s="160">
        <v>89.080759808843013</v>
      </c>
      <c r="L27" s="160">
        <v>91.833904388970467</v>
      </c>
      <c r="M27" s="160"/>
      <c r="N27" s="160">
        <v>93.861255429690829</v>
      </c>
      <c r="O27" s="160">
        <v>92.621210834677754</v>
      </c>
      <c r="P27" s="160">
        <v>95.108927808628792</v>
      </c>
      <c r="Q27" s="160"/>
      <c r="R27" s="160">
        <v>89.094515809081457</v>
      </c>
      <c r="S27" s="160">
        <v>86.986400813047467</v>
      </c>
      <c r="T27" s="160">
        <v>91.201509141917384</v>
      </c>
      <c r="U27" s="160"/>
      <c r="V27" s="160">
        <v>96.449287604888212</v>
      </c>
      <c r="W27" s="160">
        <v>95.556329040491931</v>
      </c>
      <c r="X27" s="160">
        <v>97.291529875246226</v>
      </c>
      <c r="Y27" s="160"/>
      <c r="Z27" s="160">
        <v>91.925465838509311</v>
      </c>
      <c r="AA27" s="160">
        <v>87.179487179487182</v>
      </c>
      <c r="AB27" s="160">
        <v>96.385542168674704</v>
      </c>
      <c r="AC27" s="125"/>
    </row>
    <row r="28" spans="1:29" x14ac:dyDescent="0.25">
      <c r="A28" s="99" t="s">
        <v>186</v>
      </c>
      <c r="B28" s="159">
        <v>89.540612685903142</v>
      </c>
      <c r="C28" s="159">
        <v>87.826872886433577</v>
      </c>
      <c r="D28" s="159">
        <v>91.259011852877677</v>
      </c>
      <c r="E28" s="159"/>
      <c r="F28" s="159">
        <v>85.311835923030429</v>
      </c>
      <c r="G28" s="159">
        <v>83.755217707655191</v>
      </c>
      <c r="H28" s="159">
        <v>86.926131850675134</v>
      </c>
      <c r="I28" s="159"/>
      <c r="J28" s="159">
        <v>88.931022896366343</v>
      </c>
      <c r="K28" s="159">
        <v>87.28197329024286</v>
      </c>
      <c r="L28" s="159">
        <v>90.61333333333333</v>
      </c>
      <c r="M28" s="159"/>
      <c r="N28" s="159">
        <v>92.914711283411549</v>
      </c>
      <c r="O28" s="159">
        <v>91.42405547341049</v>
      </c>
      <c r="P28" s="159">
        <v>94.406736412350085</v>
      </c>
      <c r="Q28" s="159"/>
      <c r="R28" s="159">
        <v>87.372023467157476</v>
      </c>
      <c r="S28" s="159">
        <v>84.85950031735041</v>
      </c>
      <c r="T28" s="159">
        <v>89.868700189209335</v>
      </c>
      <c r="U28" s="159"/>
      <c r="V28" s="159">
        <v>95.808039929852967</v>
      </c>
      <c r="W28" s="159">
        <v>94.744922883662511</v>
      </c>
      <c r="X28" s="159">
        <v>96.802192782092277</v>
      </c>
      <c r="Y28" s="159"/>
      <c r="Z28" s="159">
        <v>84.523809523809518</v>
      </c>
      <c r="AA28" s="159">
        <v>77.272727272727266</v>
      </c>
      <c r="AB28" s="159">
        <v>92.5</v>
      </c>
      <c r="AC28" s="121"/>
    </row>
    <row r="29" spans="1:29" x14ac:dyDescent="0.25">
      <c r="A29" s="99" t="s">
        <v>187</v>
      </c>
      <c r="B29" s="159">
        <v>99.029126213592235</v>
      </c>
      <c r="C29" s="159">
        <v>99.026455026455025</v>
      </c>
      <c r="D29" s="159">
        <v>99.031924327519945</v>
      </c>
      <c r="E29" s="159"/>
      <c r="F29" s="159">
        <v>99.118665407617243</v>
      </c>
      <c r="G29" s="159">
        <v>99.118808872683076</v>
      </c>
      <c r="H29" s="159">
        <v>99.118511263467184</v>
      </c>
      <c r="I29" s="159"/>
      <c r="J29" s="159">
        <v>98.947010869565219</v>
      </c>
      <c r="K29" s="159">
        <v>99.360484685291155</v>
      </c>
      <c r="L29" s="159">
        <v>98.525882756256436</v>
      </c>
      <c r="M29" s="159"/>
      <c r="N29" s="159">
        <v>99.159098553649514</v>
      </c>
      <c r="O29" s="159">
        <v>99.124229646448271</v>
      </c>
      <c r="P29" s="159">
        <v>99.196646873908492</v>
      </c>
      <c r="Q29" s="159"/>
      <c r="R29" s="159">
        <v>98.273124255657009</v>
      </c>
      <c r="S29" s="159">
        <v>98.033166216737371</v>
      </c>
      <c r="T29" s="159">
        <v>98.527607361963192</v>
      </c>
      <c r="U29" s="159"/>
      <c r="V29" s="159">
        <v>99.682107175295187</v>
      </c>
      <c r="W29" s="159">
        <v>99.45528824330458</v>
      </c>
      <c r="X29" s="159">
        <v>99.909132212630624</v>
      </c>
      <c r="Y29" s="159"/>
      <c r="Z29" s="159">
        <v>100</v>
      </c>
      <c r="AA29" s="159">
        <v>100</v>
      </c>
      <c r="AB29" s="159">
        <v>100</v>
      </c>
      <c r="AC29" s="121"/>
    </row>
    <row r="30" spans="1:29" x14ac:dyDescent="0.25">
      <c r="A30" s="99" t="s">
        <v>188</v>
      </c>
      <c r="B30" s="159">
        <v>97.748056698673977</v>
      </c>
      <c r="C30" s="159">
        <v>97.552281368821298</v>
      </c>
      <c r="D30" s="159">
        <v>97.929515418502206</v>
      </c>
      <c r="E30" s="159"/>
      <c r="F30" s="159">
        <v>97.081339712918663</v>
      </c>
      <c r="G30" s="159">
        <v>96.555118110236222</v>
      </c>
      <c r="H30" s="159">
        <v>97.579143389199245</v>
      </c>
      <c r="I30" s="159"/>
      <c r="J30" s="159">
        <v>97.477187332259803</v>
      </c>
      <c r="K30" s="159">
        <v>97.300337457817776</v>
      </c>
      <c r="L30" s="159">
        <v>97.638603696098556</v>
      </c>
      <c r="M30" s="159"/>
      <c r="N30" s="159">
        <v>96.961325966850836</v>
      </c>
      <c r="O30" s="159">
        <v>96.620046620046622</v>
      </c>
      <c r="P30" s="159">
        <v>97.268907563025209</v>
      </c>
      <c r="Q30" s="159"/>
      <c r="R30" s="159">
        <v>98.035363457760312</v>
      </c>
      <c r="S30" s="159">
        <v>98.105548037889037</v>
      </c>
      <c r="T30" s="159">
        <v>97.969543147208128</v>
      </c>
      <c r="U30" s="159"/>
      <c r="V30" s="159">
        <v>99.725651577503427</v>
      </c>
      <c r="W30" s="159">
        <v>99.858356940509921</v>
      </c>
      <c r="X30" s="159">
        <v>99.601063829787222</v>
      </c>
      <c r="Y30" s="159"/>
      <c r="Z30" s="159" t="s">
        <v>191</v>
      </c>
      <c r="AA30" s="159" t="s">
        <v>191</v>
      </c>
      <c r="AB30" s="159" t="s">
        <v>191</v>
      </c>
      <c r="AC30" s="121"/>
    </row>
    <row r="31" spans="1:29" x14ac:dyDescent="0.25">
      <c r="A31" s="23" t="s">
        <v>189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21"/>
    </row>
    <row r="32" spans="1:29" s="2" customFormat="1" x14ac:dyDescent="0.25">
      <c r="A32" s="98" t="s">
        <v>130</v>
      </c>
      <c r="B32" s="160">
        <v>90.849785802065028</v>
      </c>
      <c r="C32" s="160">
        <v>89.554617801527414</v>
      </c>
      <c r="D32" s="160">
        <v>92.149036028159941</v>
      </c>
      <c r="E32" s="160"/>
      <c r="F32" s="160">
        <v>86.667877164710958</v>
      </c>
      <c r="G32" s="160">
        <v>85.412958348166612</v>
      </c>
      <c r="H32" s="160">
        <v>87.974243757817206</v>
      </c>
      <c r="I32" s="160"/>
      <c r="J32" s="160">
        <v>90.30330882352942</v>
      </c>
      <c r="K32" s="160">
        <v>89.124912166909894</v>
      </c>
      <c r="L32" s="160">
        <v>91.482342761343361</v>
      </c>
      <c r="M32" s="160"/>
      <c r="N32" s="160">
        <v>93.674741265051736</v>
      </c>
      <c r="O32" s="160">
        <v>92.594679891794414</v>
      </c>
      <c r="P32" s="160">
        <v>94.756448608680927</v>
      </c>
      <c r="Q32" s="160"/>
      <c r="R32" s="160">
        <v>89.526281635301757</v>
      </c>
      <c r="S32" s="160">
        <v>87.68661560431002</v>
      </c>
      <c r="T32" s="160">
        <v>91.364992863630462</v>
      </c>
      <c r="U32" s="160"/>
      <c r="V32" s="160">
        <v>96.286720623501196</v>
      </c>
      <c r="W32" s="160">
        <v>95.40221062327295</v>
      </c>
      <c r="X32" s="160">
        <v>97.130307467057094</v>
      </c>
      <c r="Y32" s="160"/>
      <c r="Z32" s="160">
        <v>90.677966101694921</v>
      </c>
      <c r="AA32" s="160">
        <v>83.636363636363626</v>
      </c>
      <c r="AB32" s="160">
        <v>96.825396825396822</v>
      </c>
      <c r="AC32" s="125"/>
    </row>
    <row r="33" spans="1:29" x14ac:dyDescent="0.25">
      <c r="A33" s="99" t="s">
        <v>186</v>
      </c>
      <c r="B33" s="159">
        <v>88.886894333228014</v>
      </c>
      <c r="C33" s="159">
        <v>87.254183724771963</v>
      </c>
      <c r="D33" s="159">
        <v>90.518714197522002</v>
      </c>
      <c r="E33" s="159"/>
      <c r="F33" s="159">
        <v>84.015096852972192</v>
      </c>
      <c r="G33" s="159">
        <v>82.494148386043221</v>
      </c>
      <c r="H33" s="159">
        <v>85.597010700334025</v>
      </c>
      <c r="I33" s="159"/>
      <c r="J33" s="159">
        <v>88.22912792073852</v>
      </c>
      <c r="K33" s="159">
        <v>86.687829258408755</v>
      </c>
      <c r="L33" s="159">
        <v>89.774497189679693</v>
      </c>
      <c r="M33" s="159"/>
      <c r="N33" s="159">
        <v>92.370494491782239</v>
      </c>
      <c r="O33" s="159">
        <v>90.998784585686707</v>
      </c>
      <c r="P33" s="159">
        <v>93.734888351585838</v>
      </c>
      <c r="Q33" s="159"/>
      <c r="R33" s="159">
        <v>87.312976476823351</v>
      </c>
      <c r="S33" s="159">
        <v>84.989758295780419</v>
      </c>
      <c r="T33" s="159">
        <v>89.613761765660499</v>
      </c>
      <c r="U33" s="159"/>
      <c r="V33" s="159">
        <v>95.371075166508092</v>
      </c>
      <c r="W33" s="159">
        <v>94.263338228095932</v>
      </c>
      <c r="X33" s="159">
        <v>96.418324849606662</v>
      </c>
      <c r="Y33" s="159"/>
      <c r="Z33" s="159">
        <v>82.539682539682531</v>
      </c>
      <c r="AA33" s="159">
        <v>70.967741935483872</v>
      </c>
      <c r="AB33" s="159">
        <v>93.75</v>
      </c>
      <c r="AC33" s="121"/>
    </row>
    <row r="34" spans="1:29" x14ac:dyDescent="0.25">
      <c r="A34" s="99" t="s">
        <v>187</v>
      </c>
      <c r="B34" s="159">
        <v>99.004670392772383</v>
      </c>
      <c r="C34" s="159">
        <v>99.006201897930211</v>
      </c>
      <c r="D34" s="159">
        <v>99.003061464793149</v>
      </c>
      <c r="E34" s="159"/>
      <c r="F34" s="159">
        <v>99.106992417860155</v>
      </c>
      <c r="G34" s="159">
        <v>99.124797406807133</v>
      </c>
      <c r="H34" s="159">
        <v>99.087719298245617</v>
      </c>
      <c r="I34" s="159"/>
      <c r="J34" s="159">
        <v>98.938084953203742</v>
      </c>
      <c r="K34" s="159">
        <v>99.394155381325731</v>
      </c>
      <c r="L34" s="159">
        <v>98.472727272727269</v>
      </c>
      <c r="M34" s="159"/>
      <c r="N34" s="159">
        <v>99.143163156015717</v>
      </c>
      <c r="O34" s="159">
        <v>99.103139013452918</v>
      </c>
      <c r="P34" s="159">
        <v>99.18608953015169</v>
      </c>
      <c r="Q34" s="159"/>
      <c r="R34" s="159">
        <v>98.194794290512178</v>
      </c>
      <c r="S34" s="159">
        <v>97.928513403736801</v>
      </c>
      <c r="T34" s="159">
        <v>98.479582971329279</v>
      </c>
      <c r="U34" s="159"/>
      <c r="V34" s="159">
        <v>99.667458432304031</v>
      </c>
      <c r="W34" s="159">
        <v>99.430469862363552</v>
      </c>
      <c r="X34" s="159">
        <v>99.904897765097473</v>
      </c>
      <c r="Y34" s="159"/>
      <c r="Z34" s="159">
        <v>100</v>
      </c>
      <c r="AA34" s="159">
        <v>100</v>
      </c>
      <c r="AB34" s="159">
        <v>100</v>
      </c>
    </row>
    <row r="35" spans="1:29" x14ac:dyDescent="0.25">
      <c r="A35" s="99" t="s">
        <v>188</v>
      </c>
      <c r="B35" s="159">
        <v>97.748056698673977</v>
      </c>
      <c r="C35" s="159">
        <v>97.552281368821298</v>
      </c>
      <c r="D35" s="159">
        <v>97.929515418502206</v>
      </c>
      <c r="E35" s="159"/>
      <c r="F35" s="159">
        <v>97.081339712918663</v>
      </c>
      <c r="G35" s="159">
        <v>96.555118110236222</v>
      </c>
      <c r="H35" s="159">
        <v>97.579143389199245</v>
      </c>
      <c r="I35" s="159"/>
      <c r="J35" s="159">
        <v>97.477187332259803</v>
      </c>
      <c r="K35" s="159">
        <v>97.300337457817776</v>
      </c>
      <c r="L35" s="159">
        <v>97.638603696098556</v>
      </c>
      <c r="M35" s="159"/>
      <c r="N35" s="159">
        <v>96.961325966850836</v>
      </c>
      <c r="O35" s="159">
        <v>96.620046620046622</v>
      </c>
      <c r="P35" s="159">
        <v>97.268907563025209</v>
      </c>
      <c r="Q35" s="159"/>
      <c r="R35" s="159">
        <v>98.035363457760312</v>
      </c>
      <c r="S35" s="159">
        <v>98.105548037889037</v>
      </c>
      <c r="T35" s="159">
        <v>97.969543147208128</v>
      </c>
      <c r="U35" s="159"/>
      <c r="V35" s="159">
        <v>99.725651577503427</v>
      </c>
      <c r="W35" s="159">
        <v>99.858356940509921</v>
      </c>
      <c r="X35" s="159">
        <v>99.601063829787222</v>
      </c>
      <c r="Y35" s="159"/>
      <c r="Z35" s="159" t="s">
        <v>191</v>
      </c>
      <c r="AA35" s="159" t="s">
        <v>191</v>
      </c>
      <c r="AB35" s="159" t="s">
        <v>191</v>
      </c>
      <c r="AC35" s="121"/>
    </row>
    <row r="36" spans="1:29" x14ac:dyDescent="0.25">
      <c r="A36" s="23" t="s">
        <v>190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21"/>
    </row>
    <row r="37" spans="1:29" s="2" customFormat="1" x14ac:dyDescent="0.25">
      <c r="A37" s="101" t="s">
        <v>130</v>
      </c>
      <c r="B37" s="160">
        <v>91.349674532139943</v>
      </c>
      <c r="C37" s="160">
        <v>89.479897463572584</v>
      </c>
      <c r="D37" s="160">
        <v>93.23882224645584</v>
      </c>
      <c r="E37" s="160"/>
      <c r="F37" s="160">
        <v>88.665646128332696</v>
      </c>
      <c r="G37" s="160">
        <v>87.065928535480623</v>
      </c>
      <c r="H37" s="160">
        <v>90.310478654592501</v>
      </c>
      <c r="I37" s="160"/>
      <c r="J37" s="160">
        <v>90.873239436619727</v>
      </c>
      <c r="K37" s="160">
        <v>88.953125</v>
      </c>
      <c r="L37" s="160">
        <v>92.912863070539416</v>
      </c>
      <c r="M37" s="160"/>
      <c r="N37" s="160">
        <v>94.436234025906288</v>
      </c>
      <c r="O37" s="160">
        <v>92.702237521514633</v>
      </c>
      <c r="P37" s="160">
        <v>96.205866854031257</v>
      </c>
      <c r="Q37" s="160"/>
      <c r="R37" s="160">
        <v>87.829228867547783</v>
      </c>
      <c r="S37" s="160">
        <v>84.934373216663488</v>
      </c>
      <c r="T37" s="160">
        <v>90.722433460076047</v>
      </c>
      <c r="U37" s="160"/>
      <c r="V37" s="160">
        <v>96.940856560163155</v>
      </c>
      <c r="W37" s="160">
        <v>96.033254156769601</v>
      </c>
      <c r="X37" s="160">
        <v>97.768630849220102</v>
      </c>
      <c r="Y37" s="160"/>
      <c r="Z37" s="160">
        <v>95.348837209302332</v>
      </c>
      <c r="AA37" s="160">
        <v>95.652173913043484</v>
      </c>
      <c r="AB37" s="160">
        <v>95</v>
      </c>
      <c r="AC37" s="125"/>
    </row>
    <row r="38" spans="1:29" x14ac:dyDescent="0.25">
      <c r="A38" s="99" t="s">
        <v>186</v>
      </c>
      <c r="B38" s="159">
        <v>91.126517672060899</v>
      </c>
      <c r="C38" s="159">
        <v>89.208483504297192</v>
      </c>
      <c r="D38" s="159">
        <v>93.065041504675833</v>
      </c>
      <c r="E38" s="159"/>
      <c r="F38" s="159">
        <v>88.374074316796651</v>
      </c>
      <c r="G38" s="159">
        <v>86.747610436579691</v>
      </c>
      <c r="H38" s="159">
        <v>90.049221764001601</v>
      </c>
      <c r="I38" s="159"/>
      <c r="J38" s="159">
        <v>90.647482014388487</v>
      </c>
      <c r="K38" s="159">
        <v>88.692862870890139</v>
      </c>
      <c r="L38" s="159">
        <v>92.727893479003072</v>
      </c>
      <c r="M38" s="159"/>
      <c r="N38" s="159">
        <v>94.282641813782604</v>
      </c>
      <c r="O38" s="159">
        <v>92.481336651261998</v>
      </c>
      <c r="P38" s="159">
        <v>96.114223748418581</v>
      </c>
      <c r="Q38" s="159"/>
      <c r="R38" s="159">
        <v>87.513423801620618</v>
      </c>
      <c r="S38" s="159">
        <v>84.549356223175963</v>
      </c>
      <c r="T38" s="159">
        <v>90.482704709790895</v>
      </c>
      <c r="U38" s="159"/>
      <c r="V38" s="159">
        <v>96.872103799814653</v>
      </c>
      <c r="W38" s="159">
        <v>95.940690325717057</v>
      </c>
      <c r="X38" s="159">
        <v>97.72023019034971</v>
      </c>
      <c r="Y38" s="159"/>
      <c r="Z38" s="159">
        <v>90.476190476190482</v>
      </c>
      <c r="AA38" s="159">
        <v>92.307692307692307</v>
      </c>
      <c r="AB38" s="159">
        <v>87.5</v>
      </c>
      <c r="AC38" s="121"/>
    </row>
    <row r="39" spans="1:29" x14ac:dyDescent="0.25">
      <c r="A39" s="99" t="s">
        <v>187</v>
      </c>
      <c r="B39" s="159">
        <v>99.432176656151412</v>
      </c>
      <c r="C39" s="159">
        <v>99.368686868686879</v>
      </c>
      <c r="D39" s="159">
        <v>99.495586380832279</v>
      </c>
      <c r="E39" s="159"/>
      <c r="F39" s="159">
        <v>99.28400954653938</v>
      </c>
      <c r="G39" s="159">
        <v>99.029126213592235</v>
      </c>
      <c r="H39" s="159">
        <v>99.53051643192488</v>
      </c>
      <c r="I39" s="159"/>
      <c r="J39" s="159">
        <v>99.096385542168676</v>
      </c>
      <c r="K39" s="159">
        <v>98.787878787878796</v>
      </c>
      <c r="L39" s="159">
        <v>99.401197604790411</v>
      </c>
      <c r="M39" s="159"/>
      <c r="N39" s="159">
        <v>99.418604651162795</v>
      </c>
      <c r="O39" s="159">
        <v>99.456521739130437</v>
      </c>
      <c r="P39" s="159">
        <v>99.375</v>
      </c>
      <c r="Q39" s="159"/>
      <c r="R39" s="159">
        <v>99.635036496350367</v>
      </c>
      <c r="S39" s="159">
        <v>100</v>
      </c>
      <c r="T39" s="159">
        <v>99.300699300699307</v>
      </c>
      <c r="U39" s="159"/>
      <c r="V39" s="159">
        <v>100</v>
      </c>
      <c r="W39" s="159">
        <v>100</v>
      </c>
      <c r="X39" s="159">
        <v>100</v>
      </c>
      <c r="Y39" s="159"/>
      <c r="Z39" s="159">
        <v>100</v>
      </c>
      <c r="AA39" s="159">
        <v>100</v>
      </c>
      <c r="AB39" s="159">
        <v>100</v>
      </c>
      <c r="AC39" s="121"/>
    </row>
    <row r="40" spans="1:29" ht="15.75" thickBot="1" x14ac:dyDescent="0.3">
      <c r="A40" s="102" t="s">
        <v>188</v>
      </c>
      <c r="B40" s="141" t="s">
        <v>191</v>
      </c>
      <c r="C40" s="141" t="s">
        <v>191</v>
      </c>
      <c r="D40" s="141" t="s">
        <v>191</v>
      </c>
      <c r="E40" s="141"/>
      <c r="F40" s="141" t="s">
        <v>191</v>
      </c>
      <c r="G40" s="141" t="s">
        <v>191</v>
      </c>
      <c r="H40" s="141" t="s">
        <v>191</v>
      </c>
      <c r="I40" s="141"/>
      <c r="J40" s="141" t="s">
        <v>191</v>
      </c>
      <c r="K40" s="141" t="s">
        <v>191</v>
      </c>
      <c r="L40" s="141" t="s">
        <v>191</v>
      </c>
      <c r="M40" s="141"/>
      <c r="N40" s="141" t="s">
        <v>191</v>
      </c>
      <c r="O40" s="141" t="s">
        <v>191</v>
      </c>
      <c r="P40" s="141" t="s">
        <v>191</v>
      </c>
      <c r="Q40" s="141"/>
      <c r="R40" s="141" t="s">
        <v>191</v>
      </c>
      <c r="S40" s="141" t="s">
        <v>191</v>
      </c>
      <c r="T40" s="141" t="s">
        <v>191</v>
      </c>
      <c r="U40" s="141"/>
      <c r="V40" s="141" t="s">
        <v>191</v>
      </c>
      <c r="W40" s="141" t="s">
        <v>191</v>
      </c>
      <c r="X40" s="141" t="s">
        <v>191</v>
      </c>
      <c r="Y40" s="141"/>
      <c r="Z40" s="141" t="s">
        <v>191</v>
      </c>
      <c r="AA40" s="141" t="s">
        <v>191</v>
      </c>
      <c r="AB40" s="141" t="s">
        <v>191</v>
      </c>
      <c r="AC40" s="121"/>
    </row>
    <row r="41" spans="1:29" x14ac:dyDescent="0.25">
      <c r="A41" s="218" t="s">
        <v>122</v>
      </c>
      <c r="B41" s="218"/>
      <c r="C41" s="218"/>
      <c r="D41" s="218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AC41" s="120"/>
    </row>
    <row r="42" spans="1:29" x14ac:dyDescent="0.25">
      <c r="AC42" s="121"/>
    </row>
    <row r="43" spans="1:29" x14ac:dyDescent="0.25">
      <c r="AC43" s="121"/>
    </row>
    <row r="44" spans="1:29" x14ac:dyDescent="0.25">
      <c r="AC44" s="121"/>
    </row>
  </sheetData>
  <mergeCells count="13">
    <mergeCell ref="A41:O41"/>
    <mergeCell ref="V5:X5"/>
    <mergeCell ref="Z5:AB5"/>
    <mergeCell ref="A1:AB1"/>
    <mergeCell ref="A2:AB2"/>
    <mergeCell ref="A3:AB3"/>
    <mergeCell ref="A4:AB4"/>
    <mergeCell ref="A5:A6"/>
    <mergeCell ref="B5:D5"/>
    <mergeCell ref="F5:H5"/>
    <mergeCell ref="J5:L5"/>
    <mergeCell ref="N5:P5"/>
    <mergeCell ref="R5:T5"/>
  </mergeCells>
  <hyperlinks>
    <hyperlink ref="AC2" location="Contenido!A1" display="Contenido" xr:uid="{F718189C-F7D5-4AE9-8990-09481EA3776F}"/>
  </hyperlinks>
  <pageMargins left="0.7" right="0.7" top="0.75" bottom="0.75" header="0.3" footer="0.3"/>
  <pageSetup scale="5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6C74D-2618-4050-ABD7-26305AB44210}">
  <sheetPr>
    <tabColor rgb="FFF2DAB1"/>
    <pageSetUpPr fitToPage="1"/>
  </sheetPr>
  <dimension ref="A1:AC44"/>
  <sheetViews>
    <sheetView showGridLines="0" topLeftCell="C1" workbookViewId="0">
      <selection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28515625" customWidth="1"/>
    <col min="6" max="8" width="8.28515625" customWidth="1"/>
    <col min="9" max="9" width="1.28515625" customWidth="1"/>
    <col min="10" max="12" width="8.28515625" customWidth="1"/>
    <col min="13" max="13" width="1.28515625" customWidth="1"/>
    <col min="14" max="16" width="8.28515625" customWidth="1"/>
    <col min="17" max="17" width="1" customWidth="1"/>
    <col min="18" max="20" width="8.28515625" customWidth="1"/>
    <col min="21" max="21" width="1.28515625" customWidth="1"/>
    <col min="22" max="24" width="8.28515625" customWidth="1"/>
    <col min="25" max="25" width="1.28515625" customWidth="1"/>
    <col min="26" max="28" width="8.28515625" customWidth="1"/>
    <col min="29" max="29" width="14" style="119" customWidth="1"/>
  </cols>
  <sheetData>
    <row r="1" spans="1:29" x14ac:dyDescent="0.25">
      <c r="A1" s="223" t="s">
        <v>273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</row>
    <row r="2" spans="1:29" x14ac:dyDescent="0.25">
      <c r="A2" s="224" t="s">
        <v>274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114" t="s">
        <v>0</v>
      </c>
    </row>
    <row r="3" spans="1:29" x14ac:dyDescent="0.25">
      <c r="A3" s="223" t="s">
        <v>181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</row>
    <row r="4" spans="1:29" x14ac:dyDescent="0.25">
      <c r="A4" s="224" t="s">
        <v>182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</row>
    <row r="5" spans="1:29" x14ac:dyDescent="0.25">
      <c r="A5" s="225" t="s">
        <v>183</v>
      </c>
      <c r="B5" s="226" t="s">
        <v>130</v>
      </c>
      <c r="C5" s="226"/>
      <c r="D5" s="226"/>
      <c r="E5" s="82"/>
      <c r="F5" s="226" t="s">
        <v>158</v>
      </c>
      <c r="G5" s="226"/>
      <c r="H5" s="226"/>
      <c r="I5" s="82"/>
      <c r="J5" s="226" t="s">
        <v>159</v>
      </c>
      <c r="K5" s="226"/>
      <c r="L5" s="226"/>
      <c r="M5" s="82"/>
      <c r="N5" s="226" t="s">
        <v>160</v>
      </c>
      <c r="O5" s="226"/>
      <c r="P5" s="226"/>
      <c r="Q5" s="82"/>
      <c r="R5" s="226" t="s">
        <v>162</v>
      </c>
      <c r="S5" s="226"/>
      <c r="T5" s="226"/>
      <c r="U5" s="82"/>
      <c r="V5" s="226" t="s">
        <v>163</v>
      </c>
      <c r="W5" s="226"/>
      <c r="X5" s="226"/>
      <c r="Y5" s="82"/>
      <c r="Z5" s="226" t="s">
        <v>164</v>
      </c>
      <c r="AA5" s="226"/>
      <c r="AB5" s="226"/>
      <c r="AC5" s="120"/>
    </row>
    <row r="6" spans="1:29" x14ac:dyDescent="0.25">
      <c r="A6" s="225"/>
      <c r="B6" s="83" t="s">
        <v>130</v>
      </c>
      <c r="C6" s="83" t="s">
        <v>184</v>
      </c>
      <c r="D6" s="83" t="s">
        <v>185</v>
      </c>
      <c r="E6" s="82"/>
      <c r="F6" s="83" t="s">
        <v>130</v>
      </c>
      <c r="G6" s="83" t="s">
        <v>184</v>
      </c>
      <c r="H6" s="83" t="s">
        <v>185</v>
      </c>
      <c r="I6" s="82"/>
      <c r="J6" s="83" t="s">
        <v>130</v>
      </c>
      <c r="K6" s="83" t="s">
        <v>184</v>
      </c>
      <c r="L6" s="83" t="s">
        <v>185</v>
      </c>
      <c r="M6" s="82"/>
      <c r="N6" s="83" t="s">
        <v>130</v>
      </c>
      <c r="O6" s="83" t="s">
        <v>184</v>
      </c>
      <c r="P6" s="83" t="s">
        <v>185</v>
      </c>
      <c r="Q6" s="82"/>
      <c r="R6" s="83" t="s">
        <v>130</v>
      </c>
      <c r="S6" s="83" t="s">
        <v>184</v>
      </c>
      <c r="T6" s="83" t="s">
        <v>185</v>
      </c>
      <c r="U6" s="82"/>
      <c r="V6" s="83" t="s">
        <v>130</v>
      </c>
      <c r="W6" s="83" t="s">
        <v>184</v>
      </c>
      <c r="X6" s="83" t="s">
        <v>185</v>
      </c>
      <c r="Y6" s="82"/>
      <c r="Z6" s="83" t="s">
        <v>130</v>
      </c>
      <c r="AA6" s="83" t="s">
        <v>184</v>
      </c>
      <c r="AB6" s="83" t="s">
        <v>185</v>
      </c>
    </row>
    <row r="7" spans="1:29" ht="3" customHeight="1" x14ac:dyDescent="0.25"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120"/>
    </row>
    <row r="8" spans="1:29" x14ac:dyDescent="0.25">
      <c r="A8" s="22" t="s">
        <v>147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</row>
    <row r="9" spans="1:29" x14ac:dyDescent="0.25">
      <c r="A9" s="100" t="s">
        <v>148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120"/>
    </row>
    <row r="10" spans="1:29" s="2" customFormat="1" x14ac:dyDescent="0.25">
      <c r="A10" s="23" t="s">
        <v>130</v>
      </c>
      <c r="B10" s="78">
        <f>SUM(B11:B13)</f>
        <v>21037</v>
      </c>
      <c r="C10" s="78">
        <f t="shared" ref="C10:AB10" si="0">SUM(C11:C13)</f>
        <v>12228</v>
      </c>
      <c r="D10" s="78">
        <f t="shared" si="0"/>
        <v>8809</v>
      </c>
      <c r="E10" s="78"/>
      <c r="F10" s="78">
        <f t="shared" si="0"/>
        <v>7651</v>
      </c>
      <c r="G10" s="78">
        <f t="shared" si="0"/>
        <v>4306</v>
      </c>
      <c r="H10" s="78">
        <f t="shared" si="0"/>
        <v>3345</v>
      </c>
      <c r="I10" s="78"/>
      <c r="J10" s="78">
        <f t="shared" si="0"/>
        <v>4721</v>
      </c>
      <c r="K10" s="78">
        <f t="shared" si="0"/>
        <v>2719</v>
      </c>
      <c r="L10" s="78">
        <f t="shared" si="0"/>
        <v>2002</v>
      </c>
      <c r="M10" s="78"/>
      <c r="N10" s="78">
        <f t="shared" si="0"/>
        <v>2883</v>
      </c>
      <c r="O10" s="78">
        <f t="shared" si="0"/>
        <v>1738</v>
      </c>
      <c r="P10" s="78">
        <f t="shared" si="0"/>
        <v>1145</v>
      </c>
      <c r="Q10" s="78"/>
      <c r="R10" s="78">
        <f t="shared" si="0"/>
        <v>4508</v>
      </c>
      <c r="S10" s="78">
        <f t="shared" si="0"/>
        <v>2689</v>
      </c>
      <c r="T10" s="78">
        <f t="shared" si="0"/>
        <v>1819</v>
      </c>
      <c r="U10" s="78"/>
      <c r="V10" s="78">
        <f t="shared" si="0"/>
        <v>1261</v>
      </c>
      <c r="W10" s="78">
        <f t="shared" si="0"/>
        <v>766</v>
      </c>
      <c r="X10" s="78">
        <f t="shared" si="0"/>
        <v>495</v>
      </c>
      <c r="Y10" s="78"/>
      <c r="Z10" s="78">
        <f t="shared" si="0"/>
        <v>13</v>
      </c>
      <c r="AA10" s="78">
        <f t="shared" si="0"/>
        <v>10</v>
      </c>
      <c r="AB10" s="78">
        <f t="shared" si="0"/>
        <v>3</v>
      </c>
      <c r="AC10" s="119"/>
    </row>
    <row r="11" spans="1:29" x14ac:dyDescent="0.25">
      <c r="A11" s="99" t="s">
        <v>186</v>
      </c>
      <c r="B11" s="79">
        <f>+F11+J11+N11+R11+V11+Z11</f>
        <v>20571</v>
      </c>
      <c r="C11" s="79">
        <f t="shared" ref="C11:D21" si="1">+G11+K11+O11+S11+W11+AA11</f>
        <v>11987</v>
      </c>
      <c r="D11" s="79">
        <f t="shared" si="1"/>
        <v>8584</v>
      </c>
      <c r="E11" s="79"/>
      <c r="F11" s="79">
        <v>7534</v>
      </c>
      <c r="G11" s="79">
        <v>4242</v>
      </c>
      <c r="H11" s="79">
        <v>3292</v>
      </c>
      <c r="I11" s="79"/>
      <c r="J11" s="79">
        <v>4612</v>
      </c>
      <c r="K11" s="79">
        <v>2676</v>
      </c>
      <c r="L11" s="79">
        <v>1936</v>
      </c>
      <c r="M11" s="79"/>
      <c r="N11" s="79">
        <v>2778</v>
      </c>
      <c r="O11" s="79">
        <v>1682</v>
      </c>
      <c r="P11" s="79">
        <v>1096</v>
      </c>
      <c r="Q11" s="79"/>
      <c r="R11" s="79">
        <v>4391</v>
      </c>
      <c r="S11" s="79">
        <v>2624</v>
      </c>
      <c r="T11" s="79">
        <v>1767</v>
      </c>
      <c r="U11" s="79"/>
      <c r="V11" s="79">
        <v>1243</v>
      </c>
      <c r="W11" s="79">
        <v>753</v>
      </c>
      <c r="X11" s="79">
        <v>490</v>
      </c>
      <c r="Y11" s="79"/>
      <c r="Z11" s="79">
        <v>13</v>
      </c>
      <c r="AA11" s="79">
        <v>10</v>
      </c>
      <c r="AB11" s="79">
        <v>3</v>
      </c>
    </row>
    <row r="12" spans="1:29" x14ac:dyDescent="0.25">
      <c r="A12" s="99" t="s">
        <v>187</v>
      </c>
      <c r="B12" s="79">
        <f t="shared" ref="B12:D13" si="2">+F12+J12+N12+R12+V12</f>
        <v>269</v>
      </c>
      <c r="C12" s="79">
        <f t="shared" si="2"/>
        <v>138</v>
      </c>
      <c r="D12" s="79">
        <f t="shared" si="2"/>
        <v>131</v>
      </c>
      <c r="E12" s="79"/>
      <c r="F12" s="79">
        <v>56</v>
      </c>
      <c r="G12" s="79">
        <v>29</v>
      </c>
      <c r="H12" s="79">
        <v>27</v>
      </c>
      <c r="I12" s="79"/>
      <c r="J12" s="79">
        <v>62</v>
      </c>
      <c r="K12" s="79">
        <v>19</v>
      </c>
      <c r="L12" s="79">
        <v>43</v>
      </c>
      <c r="M12" s="79"/>
      <c r="N12" s="79">
        <v>50</v>
      </c>
      <c r="O12" s="79">
        <v>27</v>
      </c>
      <c r="P12" s="79">
        <v>23</v>
      </c>
      <c r="Q12" s="79"/>
      <c r="R12" s="79">
        <v>87</v>
      </c>
      <c r="S12" s="79">
        <v>51</v>
      </c>
      <c r="T12" s="79">
        <v>36</v>
      </c>
      <c r="U12" s="79"/>
      <c r="V12" s="79">
        <v>14</v>
      </c>
      <c r="W12" s="79">
        <v>12</v>
      </c>
      <c r="X12" s="79">
        <v>2</v>
      </c>
      <c r="Y12" s="79"/>
      <c r="Z12" s="79" t="s">
        <v>191</v>
      </c>
      <c r="AA12" s="79" t="s">
        <v>191</v>
      </c>
      <c r="AB12" s="79" t="s">
        <v>191</v>
      </c>
    </row>
    <row r="13" spans="1:29" x14ac:dyDescent="0.25">
      <c r="A13" s="99" t="s">
        <v>188</v>
      </c>
      <c r="B13" s="79">
        <f t="shared" si="2"/>
        <v>197</v>
      </c>
      <c r="C13" s="79">
        <f t="shared" si="2"/>
        <v>103</v>
      </c>
      <c r="D13" s="79">
        <f t="shared" si="2"/>
        <v>94</v>
      </c>
      <c r="E13" s="79"/>
      <c r="F13" s="79">
        <v>61</v>
      </c>
      <c r="G13" s="79">
        <v>35</v>
      </c>
      <c r="H13" s="79">
        <v>26</v>
      </c>
      <c r="I13" s="79"/>
      <c r="J13" s="79">
        <v>47</v>
      </c>
      <c r="K13" s="79">
        <v>24</v>
      </c>
      <c r="L13" s="79">
        <v>23</v>
      </c>
      <c r="M13" s="79"/>
      <c r="N13" s="79">
        <v>55</v>
      </c>
      <c r="O13" s="79">
        <v>29</v>
      </c>
      <c r="P13" s="79">
        <v>26</v>
      </c>
      <c r="Q13" s="79"/>
      <c r="R13" s="79">
        <v>30</v>
      </c>
      <c r="S13" s="79">
        <v>14</v>
      </c>
      <c r="T13" s="79">
        <v>16</v>
      </c>
      <c r="U13" s="79"/>
      <c r="V13" s="79">
        <v>4</v>
      </c>
      <c r="W13" s="79">
        <v>1</v>
      </c>
      <c r="X13" s="79">
        <v>3</v>
      </c>
      <c r="Y13" s="79"/>
      <c r="Z13" s="79" t="s">
        <v>191</v>
      </c>
      <c r="AA13" s="79" t="s">
        <v>191</v>
      </c>
      <c r="AB13" s="79" t="s">
        <v>191</v>
      </c>
      <c r="AC13" s="121"/>
    </row>
    <row r="14" spans="1:29" x14ac:dyDescent="0.25">
      <c r="A14" s="23" t="s">
        <v>189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120"/>
    </row>
    <row r="15" spans="1:29" s="2" customFormat="1" x14ac:dyDescent="0.25">
      <c r="A15" s="98" t="s">
        <v>130</v>
      </c>
      <c r="B15" s="78">
        <f>SUM(B16:B18)</f>
        <v>15934</v>
      </c>
      <c r="C15" s="78">
        <f t="shared" ref="C15:AB15" si="3">SUM(C16:C18)</f>
        <v>9109</v>
      </c>
      <c r="D15" s="78">
        <f t="shared" si="3"/>
        <v>6825</v>
      </c>
      <c r="E15" s="78"/>
      <c r="F15" s="78">
        <f t="shared" si="3"/>
        <v>5874</v>
      </c>
      <c r="G15" s="78">
        <f t="shared" si="3"/>
        <v>3278</v>
      </c>
      <c r="H15" s="78">
        <f t="shared" si="3"/>
        <v>2596</v>
      </c>
      <c r="I15" s="78"/>
      <c r="J15" s="78">
        <f t="shared" si="3"/>
        <v>3587</v>
      </c>
      <c r="K15" s="78">
        <f t="shared" si="3"/>
        <v>2012</v>
      </c>
      <c r="L15" s="78">
        <f t="shared" si="3"/>
        <v>1575</v>
      </c>
      <c r="M15" s="78"/>
      <c r="N15" s="78">
        <f t="shared" si="3"/>
        <v>2243</v>
      </c>
      <c r="O15" s="78">
        <f t="shared" si="3"/>
        <v>1314</v>
      </c>
      <c r="P15" s="78">
        <f t="shared" si="3"/>
        <v>929</v>
      </c>
      <c r="Q15" s="78"/>
      <c r="R15" s="78">
        <f t="shared" si="3"/>
        <v>3228</v>
      </c>
      <c r="S15" s="78">
        <f t="shared" si="3"/>
        <v>1897</v>
      </c>
      <c r="T15" s="78">
        <f t="shared" si="3"/>
        <v>1331</v>
      </c>
      <c r="U15" s="78"/>
      <c r="V15" s="78">
        <f t="shared" si="3"/>
        <v>991</v>
      </c>
      <c r="W15" s="78">
        <f t="shared" si="3"/>
        <v>599</v>
      </c>
      <c r="X15" s="78">
        <f t="shared" si="3"/>
        <v>392</v>
      </c>
      <c r="Y15" s="78"/>
      <c r="Z15" s="78">
        <f t="shared" si="3"/>
        <v>11</v>
      </c>
      <c r="AA15" s="78">
        <f t="shared" si="3"/>
        <v>9</v>
      </c>
      <c r="AB15" s="78">
        <f t="shared" si="3"/>
        <v>2</v>
      </c>
      <c r="AC15" s="121"/>
    </row>
    <row r="16" spans="1:29" x14ac:dyDescent="0.25">
      <c r="A16" s="99" t="s">
        <v>186</v>
      </c>
      <c r="B16" s="79">
        <f t="shared" ref="B16:B21" si="4">+F16+J16+N16+R16+V16+Z16</f>
        <v>15477</v>
      </c>
      <c r="C16" s="79">
        <f t="shared" si="1"/>
        <v>8873</v>
      </c>
      <c r="D16" s="79">
        <f t="shared" si="1"/>
        <v>6604</v>
      </c>
      <c r="E16" s="79"/>
      <c r="F16" s="79">
        <v>5760</v>
      </c>
      <c r="G16" s="79">
        <v>3216</v>
      </c>
      <c r="H16" s="79">
        <v>2544</v>
      </c>
      <c r="I16" s="79"/>
      <c r="J16" s="79">
        <v>3481</v>
      </c>
      <c r="K16" s="79">
        <v>1971</v>
      </c>
      <c r="L16" s="79">
        <v>1510</v>
      </c>
      <c r="M16" s="79"/>
      <c r="N16" s="79">
        <v>2140</v>
      </c>
      <c r="O16" s="79">
        <v>1259</v>
      </c>
      <c r="P16" s="79">
        <v>881</v>
      </c>
      <c r="Q16" s="79"/>
      <c r="R16" s="79">
        <v>3112</v>
      </c>
      <c r="S16" s="79">
        <v>1832</v>
      </c>
      <c r="T16" s="79">
        <v>1280</v>
      </c>
      <c r="U16" s="79"/>
      <c r="V16" s="79">
        <v>973</v>
      </c>
      <c r="W16" s="79">
        <v>586</v>
      </c>
      <c r="X16" s="79">
        <v>387</v>
      </c>
      <c r="Y16" s="79"/>
      <c r="Z16" s="79">
        <v>11</v>
      </c>
      <c r="AA16" s="79">
        <v>9</v>
      </c>
      <c r="AB16" s="79">
        <v>2</v>
      </c>
      <c r="AC16" s="121"/>
    </row>
    <row r="17" spans="1:29" x14ac:dyDescent="0.25">
      <c r="A17" s="99" t="s">
        <v>187</v>
      </c>
      <c r="B17" s="79">
        <f t="shared" ref="B17:D18" si="5">+F17+J17+N17+R17+V17</f>
        <v>260</v>
      </c>
      <c r="C17" s="79">
        <f t="shared" si="5"/>
        <v>133</v>
      </c>
      <c r="D17" s="79">
        <f t="shared" si="5"/>
        <v>127</v>
      </c>
      <c r="E17" s="79"/>
      <c r="F17" s="79">
        <v>53</v>
      </c>
      <c r="G17" s="79">
        <v>27</v>
      </c>
      <c r="H17" s="79">
        <v>26</v>
      </c>
      <c r="I17" s="79"/>
      <c r="J17" s="79">
        <v>59</v>
      </c>
      <c r="K17" s="79">
        <v>17</v>
      </c>
      <c r="L17" s="79">
        <v>42</v>
      </c>
      <c r="M17" s="79"/>
      <c r="N17" s="79">
        <v>48</v>
      </c>
      <c r="O17" s="79">
        <v>26</v>
      </c>
      <c r="P17" s="79">
        <v>22</v>
      </c>
      <c r="Q17" s="79"/>
      <c r="R17" s="79">
        <v>86</v>
      </c>
      <c r="S17" s="79">
        <v>51</v>
      </c>
      <c r="T17" s="79">
        <v>35</v>
      </c>
      <c r="U17" s="79"/>
      <c r="V17" s="79">
        <v>14</v>
      </c>
      <c r="W17" s="79">
        <v>12</v>
      </c>
      <c r="X17" s="79">
        <v>2</v>
      </c>
      <c r="Y17" s="79"/>
      <c r="Z17" s="79" t="s">
        <v>191</v>
      </c>
      <c r="AA17" s="79" t="s">
        <v>191</v>
      </c>
      <c r="AB17" s="79" t="s">
        <v>191</v>
      </c>
      <c r="AC17" s="121"/>
    </row>
    <row r="18" spans="1:29" x14ac:dyDescent="0.25">
      <c r="A18" s="99" t="s">
        <v>188</v>
      </c>
      <c r="B18" s="79">
        <f t="shared" si="5"/>
        <v>197</v>
      </c>
      <c r="C18" s="79">
        <f t="shared" si="5"/>
        <v>103</v>
      </c>
      <c r="D18" s="79">
        <f t="shared" si="5"/>
        <v>94</v>
      </c>
      <c r="E18" s="79"/>
      <c r="F18" s="79">
        <v>61</v>
      </c>
      <c r="G18" s="79">
        <v>35</v>
      </c>
      <c r="H18" s="79">
        <v>26</v>
      </c>
      <c r="I18" s="79"/>
      <c r="J18" s="79">
        <v>47</v>
      </c>
      <c r="K18" s="79">
        <v>24</v>
      </c>
      <c r="L18" s="79">
        <v>23</v>
      </c>
      <c r="M18" s="79"/>
      <c r="N18" s="79">
        <v>55</v>
      </c>
      <c r="O18" s="79">
        <v>29</v>
      </c>
      <c r="P18" s="79">
        <v>26</v>
      </c>
      <c r="Q18" s="79"/>
      <c r="R18" s="79">
        <v>30</v>
      </c>
      <c r="S18" s="79">
        <v>14</v>
      </c>
      <c r="T18" s="79">
        <v>16</v>
      </c>
      <c r="U18" s="79"/>
      <c r="V18" s="79">
        <v>4</v>
      </c>
      <c r="W18" s="79">
        <v>1</v>
      </c>
      <c r="X18" s="79">
        <v>3</v>
      </c>
      <c r="Y18" s="79"/>
      <c r="Z18" s="79" t="s">
        <v>191</v>
      </c>
      <c r="AA18" s="79" t="s">
        <v>191</v>
      </c>
      <c r="AB18" s="79" t="s">
        <v>191</v>
      </c>
      <c r="AC18" s="121"/>
    </row>
    <row r="19" spans="1:29" x14ac:dyDescent="0.25">
      <c r="A19" s="23" t="s">
        <v>190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121"/>
    </row>
    <row r="20" spans="1:29" s="2" customFormat="1" x14ac:dyDescent="0.25">
      <c r="A20" s="101" t="s">
        <v>130</v>
      </c>
      <c r="B20" s="78">
        <f>SUM(B21:B23)</f>
        <v>5103</v>
      </c>
      <c r="C20" s="78">
        <f t="shared" ref="C20:AB20" si="6">SUM(C21:C23)</f>
        <v>3119</v>
      </c>
      <c r="D20" s="78">
        <f t="shared" si="6"/>
        <v>1984</v>
      </c>
      <c r="E20" s="78"/>
      <c r="F20" s="78">
        <f t="shared" si="6"/>
        <v>1777</v>
      </c>
      <c r="G20" s="78">
        <f t="shared" si="6"/>
        <v>1028</v>
      </c>
      <c r="H20" s="78">
        <f t="shared" si="6"/>
        <v>749</v>
      </c>
      <c r="I20" s="78"/>
      <c r="J20" s="78">
        <f t="shared" si="6"/>
        <v>1134</v>
      </c>
      <c r="K20" s="78">
        <f t="shared" si="6"/>
        <v>707</v>
      </c>
      <c r="L20" s="78">
        <f t="shared" si="6"/>
        <v>427</v>
      </c>
      <c r="M20" s="78"/>
      <c r="N20" s="78">
        <f t="shared" si="6"/>
        <v>640</v>
      </c>
      <c r="O20" s="78">
        <f t="shared" si="6"/>
        <v>424</v>
      </c>
      <c r="P20" s="78">
        <f t="shared" si="6"/>
        <v>216</v>
      </c>
      <c r="Q20" s="78"/>
      <c r="R20" s="78">
        <f t="shared" si="6"/>
        <v>1280</v>
      </c>
      <c r="S20" s="78">
        <f t="shared" si="6"/>
        <v>792</v>
      </c>
      <c r="T20" s="78">
        <f t="shared" si="6"/>
        <v>488</v>
      </c>
      <c r="U20" s="78"/>
      <c r="V20" s="78">
        <f t="shared" si="6"/>
        <v>270</v>
      </c>
      <c r="W20" s="78">
        <f t="shared" si="6"/>
        <v>167</v>
      </c>
      <c r="X20" s="78">
        <f t="shared" si="6"/>
        <v>103</v>
      </c>
      <c r="Y20" s="78"/>
      <c r="Z20" s="78">
        <f t="shared" si="6"/>
        <v>2</v>
      </c>
      <c r="AA20" s="78">
        <f t="shared" si="6"/>
        <v>1</v>
      </c>
      <c r="AB20" s="78">
        <f t="shared" si="6"/>
        <v>1</v>
      </c>
      <c r="AC20" s="121"/>
    </row>
    <row r="21" spans="1:29" x14ac:dyDescent="0.25">
      <c r="A21" s="99" t="s">
        <v>186</v>
      </c>
      <c r="B21" s="79">
        <f t="shared" si="4"/>
        <v>5094</v>
      </c>
      <c r="C21" s="79">
        <f t="shared" si="1"/>
        <v>3114</v>
      </c>
      <c r="D21" s="79">
        <f t="shared" si="1"/>
        <v>1980</v>
      </c>
      <c r="E21" s="79"/>
      <c r="F21" s="79">
        <v>1774</v>
      </c>
      <c r="G21" s="79">
        <v>1026</v>
      </c>
      <c r="H21" s="79">
        <v>748</v>
      </c>
      <c r="I21" s="79"/>
      <c r="J21" s="79">
        <v>1131</v>
      </c>
      <c r="K21" s="79">
        <v>705</v>
      </c>
      <c r="L21" s="79">
        <v>426</v>
      </c>
      <c r="M21" s="79"/>
      <c r="N21" s="79">
        <v>638</v>
      </c>
      <c r="O21" s="79">
        <v>423</v>
      </c>
      <c r="P21" s="79">
        <v>215</v>
      </c>
      <c r="Q21" s="79"/>
      <c r="R21" s="79">
        <v>1279</v>
      </c>
      <c r="S21" s="79">
        <v>792</v>
      </c>
      <c r="T21" s="79">
        <v>487</v>
      </c>
      <c r="U21" s="79"/>
      <c r="V21" s="79">
        <v>270</v>
      </c>
      <c r="W21" s="79">
        <v>167</v>
      </c>
      <c r="X21" s="79">
        <v>103</v>
      </c>
      <c r="Y21" s="79"/>
      <c r="Z21" s="79">
        <v>2</v>
      </c>
      <c r="AA21" s="79">
        <v>1</v>
      </c>
      <c r="AB21" s="79">
        <v>1</v>
      </c>
      <c r="AC21" s="121"/>
    </row>
    <row r="22" spans="1:29" x14ac:dyDescent="0.25">
      <c r="A22" s="99" t="s">
        <v>187</v>
      </c>
      <c r="B22" s="79">
        <f>+F22+J22+N22+R22</f>
        <v>9</v>
      </c>
      <c r="C22" s="79">
        <f>+G22+K22+O22</f>
        <v>5</v>
      </c>
      <c r="D22" s="79">
        <f>+H22+L22+P22+T22</f>
        <v>4</v>
      </c>
      <c r="E22" s="79"/>
      <c r="F22" s="79">
        <v>3</v>
      </c>
      <c r="G22" s="79">
        <v>2</v>
      </c>
      <c r="H22" s="79">
        <v>1</v>
      </c>
      <c r="I22" s="79"/>
      <c r="J22" s="79">
        <v>3</v>
      </c>
      <c r="K22" s="79">
        <v>2</v>
      </c>
      <c r="L22" s="79">
        <v>1</v>
      </c>
      <c r="M22" s="79"/>
      <c r="N22" s="79">
        <v>2</v>
      </c>
      <c r="O22" s="79">
        <v>1</v>
      </c>
      <c r="P22" s="79">
        <v>1</v>
      </c>
      <c r="Q22" s="79"/>
      <c r="R22" s="79">
        <v>1</v>
      </c>
      <c r="S22" s="79" t="s">
        <v>191</v>
      </c>
      <c r="T22" s="79">
        <v>1</v>
      </c>
      <c r="U22" s="79"/>
      <c r="V22" s="79" t="s">
        <v>191</v>
      </c>
      <c r="W22" s="79" t="s">
        <v>191</v>
      </c>
      <c r="X22" s="79" t="s">
        <v>191</v>
      </c>
      <c r="Y22" s="79"/>
      <c r="Z22" s="79" t="s">
        <v>191</v>
      </c>
      <c r="AA22" s="79" t="s">
        <v>191</v>
      </c>
      <c r="AB22" s="79" t="s">
        <v>191</v>
      </c>
      <c r="AC22" s="121"/>
    </row>
    <row r="23" spans="1:29" x14ac:dyDescent="0.25">
      <c r="A23" s="99" t="s">
        <v>188</v>
      </c>
      <c r="B23" s="79" t="s">
        <v>191</v>
      </c>
      <c r="C23" s="79" t="s">
        <v>191</v>
      </c>
      <c r="D23" s="79" t="s">
        <v>191</v>
      </c>
      <c r="E23" s="79"/>
      <c r="F23" s="79" t="s">
        <v>191</v>
      </c>
      <c r="G23" s="79" t="s">
        <v>191</v>
      </c>
      <c r="H23" s="79" t="s">
        <v>191</v>
      </c>
      <c r="I23" s="79"/>
      <c r="J23" s="79" t="s">
        <v>191</v>
      </c>
      <c r="K23" s="79" t="s">
        <v>191</v>
      </c>
      <c r="L23" s="79" t="s">
        <v>191</v>
      </c>
      <c r="M23" s="79"/>
      <c r="N23" s="79" t="s">
        <v>191</v>
      </c>
      <c r="O23" s="79" t="s">
        <v>191</v>
      </c>
      <c r="P23" s="79" t="s">
        <v>191</v>
      </c>
      <c r="Q23" s="79"/>
      <c r="R23" s="79" t="s">
        <v>191</v>
      </c>
      <c r="S23" s="79" t="s">
        <v>191</v>
      </c>
      <c r="T23" s="79" t="s">
        <v>191</v>
      </c>
      <c r="U23" s="79"/>
      <c r="V23" s="79" t="s">
        <v>191</v>
      </c>
      <c r="W23" s="79" t="s">
        <v>191</v>
      </c>
      <c r="X23" s="79" t="s">
        <v>191</v>
      </c>
      <c r="Y23" s="79"/>
      <c r="Z23" s="79" t="s">
        <v>191</v>
      </c>
      <c r="AA23" s="79" t="s">
        <v>191</v>
      </c>
      <c r="AB23" s="79" t="s">
        <v>191</v>
      </c>
      <c r="AC23" s="120"/>
    </row>
    <row r="24" spans="1:29" x14ac:dyDescent="0.25"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121"/>
    </row>
    <row r="25" spans="1:29" x14ac:dyDescent="0.25">
      <c r="A25" s="22" t="s">
        <v>153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121"/>
    </row>
    <row r="26" spans="1:29" x14ac:dyDescent="0.25">
      <c r="A26" s="100" t="s">
        <v>148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121"/>
    </row>
    <row r="27" spans="1:29" s="2" customFormat="1" x14ac:dyDescent="0.25">
      <c r="A27" s="23" t="s">
        <v>130</v>
      </c>
      <c r="B27" s="80">
        <v>9.0237206708703308</v>
      </c>
      <c r="C27" s="80">
        <v>10.464340116726856</v>
      </c>
      <c r="D27" s="80">
        <v>7.5759400048161272</v>
      </c>
      <c r="E27" s="80"/>
      <c r="F27" s="80">
        <v>12.807807556455797</v>
      </c>
      <c r="G27" s="80">
        <v>14.155161078238002</v>
      </c>
      <c r="H27" s="80">
        <v>11.409762253982331</v>
      </c>
      <c r="I27" s="80"/>
      <c r="J27" s="80">
        <v>9.553392557217153</v>
      </c>
      <c r="K27" s="80">
        <v>10.919240191156982</v>
      </c>
      <c r="L27" s="80">
        <v>8.1660956110295313</v>
      </c>
      <c r="M27" s="80"/>
      <c r="N27" s="80">
        <v>6.1387445703091732</v>
      </c>
      <c r="O27" s="80">
        <v>7.3787891653222388</v>
      </c>
      <c r="P27" s="80">
        <v>4.891072191371209</v>
      </c>
      <c r="Q27" s="80"/>
      <c r="R27" s="80">
        <v>10.905484190918548</v>
      </c>
      <c r="S27" s="80">
        <v>13.013599186952524</v>
      </c>
      <c r="T27" s="80">
        <v>8.7984908580826158</v>
      </c>
      <c r="U27" s="80"/>
      <c r="V27" s="80">
        <v>3.5507123951117867</v>
      </c>
      <c r="W27" s="80">
        <v>4.4436709595080632</v>
      </c>
      <c r="X27" s="80">
        <v>2.7084701247537755</v>
      </c>
      <c r="Y27" s="80"/>
      <c r="Z27" s="80">
        <v>8.0745341614906838</v>
      </c>
      <c r="AA27" s="80">
        <v>12.820512820512819</v>
      </c>
      <c r="AB27" s="80">
        <v>3.6144578313253009</v>
      </c>
      <c r="AC27" s="125"/>
    </row>
    <row r="28" spans="1:29" x14ac:dyDescent="0.25">
      <c r="A28" s="99" t="s">
        <v>186</v>
      </c>
      <c r="B28" s="81">
        <v>10.45938731409686</v>
      </c>
      <c r="C28" s="81">
        <v>12.17312711356643</v>
      </c>
      <c r="D28" s="81">
        <v>8.7409881471223159</v>
      </c>
      <c r="E28" s="81"/>
      <c r="F28" s="81">
        <v>14.688164076969567</v>
      </c>
      <c r="G28" s="81">
        <v>16.244782292344809</v>
      </c>
      <c r="H28" s="81">
        <v>13.073868149324861</v>
      </c>
      <c r="I28" s="81"/>
      <c r="J28" s="81">
        <v>11.068977103633658</v>
      </c>
      <c r="K28" s="81">
        <v>12.71802670975714</v>
      </c>
      <c r="L28" s="81">
        <v>9.3866666666666667</v>
      </c>
      <c r="M28" s="81"/>
      <c r="N28" s="81">
        <v>7.0852887165884519</v>
      </c>
      <c r="O28" s="81">
        <v>8.5759445265895078</v>
      </c>
      <c r="P28" s="81">
        <v>5.5932635876499104</v>
      </c>
      <c r="Q28" s="81"/>
      <c r="R28" s="81">
        <v>12.627976532842517</v>
      </c>
      <c r="S28" s="81">
        <v>15.140499682649589</v>
      </c>
      <c r="T28" s="81">
        <v>10.131299810790665</v>
      </c>
      <c r="U28" s="81"/>
      <c r="V28" s="81">
        <v>4.1919600701470392</v>
      </c>
      <c r="W28" s="81">
        <v>5.2550771163374979</v>
      </c>
      <c r="X28" s="81">
        <v>3.1978072179077208</v>
      </c>
      <c r="Y28" s="81"/>
      <c r="Z28" s="81">
        <v>15.476190476190476</v>
      </c>
      <c r="AA28" s="81">
        <v>22.727272727272727</v>
      </c>
      <c r="AB28" s="81">
        <v>7.5</v>
      </c>
      <c r="AC28" s="121"/>
    </row>
    <row r="29" spans="1:29" x14ac:dyDescent="0.25">
      <c r="A29" s="99" t="s">
        <v>187</v>
      </c>
      <c r="B29" s="81">
        <v>0.97087378640776689</v>
      </c>
      <c r="C29" s="81">
        <v>0.9735449735449736</v>
      </c>
      <c r="D29" s="81">
        <v>0.96807567248004733</v>
      </c>
      <c r="E29" s="81"/>
      <c r="F29" s="81">
        <v>0.88133459238275091</v>
      </c>
      <c r="G29" s="81">
        <v>0.88119112731692495</v>
      </c>
      <c r="H29" s="81">
        <v>0.88148873653281101</v>
      </c>
      <c r="I29" s="81"/>
      <c r="J29" s="81">
        <v>1.0529891304347827</v>
      </c>
      <c r="K29" s="81">
        <v>0.63951531470885226</v>
      </c>
      <c r="L29" s="81">
        <v>1.4741172437435721</v>
      </c>
      <c r="M29" s="81"/>
      <c r="N29" s="81">
        <v>0.8409014463504878</v>
      </c>
      <c r="O29" s="81">
        <v>0.87577035355173527</v>
      </c>
      <c r="P29" s="81">
        <v>0.80335312609151244</v>
      </c>
      <c r="Q29" s="81"/>
      <c r="R29" s="81">
        <v>1.7268757443429932</v>
      </c>
      <c r="S29" s="81">
        <v>1.9668337832626301</v>
      </c>
      <c r="T29" s="81">
        <v>1.4723926380368098</v>
      </c>
      <c r="U29" s="81"/>
      <c r="V29" s="81">
        <v>0.31789282470481384</v>
      </c>
      <c r="W29" s="81">
        <v>0.54471175669541538</v>
      </c>
      <c r="X29" s="81">
        <v>9.0867787369377548E-2</v>
      </c>
      <c r="Y29" s="81"/>
      <c r="Z29" s="81" t="s">
        <v>191</v>
      </c>
      <c r="AA29" s="81" t="s">
        <v>191</v>
      </c>
      <c r="AB29" s="81" t="s">
        <v>191</v>
      </c>
      <c r="AC29" s="121"/>
    </row>
    <row r="30" spans="1:29" x14ac:dyDescent="0.25">
      <c r="A30" s="99" t="s">
        <v>188</v>
      </c>
      <c r="B30" s="81">
        <v>2.2519433013260173</v>
      </c>
      <c r="C30" s="81">
        <v>2.4477186311787071</v>
      </c>
      <c r="D30" s="81">
        <v>2.0704845814977975</v>
      </c>
      <c r="E30" s="81"/>
      <c r="F30" s="81">
        <v>2.9186602870813396</v>
      </c>
      <c r="G30" s="81">
        <v>3.4448818897637796</v>
      </c>
      <c r="H30" s="81">
        <v>2.4208566108007448</v>
      </c>
      <c r="I30" s="81"/>
      <c r="J30" s="81">
        <v>2.5228126677402041</v>
      </c>
      <c r="K30" s="81">
        <v>2.6996625421822271</v>
      </c>
      <c r="L30" s="81">
        <v>2.3613963039014374</v>
      </c>
      <c r="M30" s="81"/>
      <c r="N30" s="81">
        <v>3.0386740331491713</v>
      </c>
      <c r="O30" s="81">
        <v>3.3799533799533799</v>
      </c>
      <c r="P30" s="81">
        <v>2.73109243697479</v>
      </c>
      <c r="Q30" s="81"/>
      <c r="R30" s="81">
        <v>1.9646365422396856</v>
      </c>
      <c r="S30" s="81">
        <v>1.8944519621109608</v>
      </c>
      <c r="T30" s="81">
        <v>2.030456852791878</v>
      </c>
      <c r="U30" s="81"/>
      <c r="V30" s="81">
        <v>0.2743484224965706</v>
      </c>
      <c r="W30" s="81">
        <v>0.14164305949008499</v>
      </c>
      <c r="X30" s="81">
        <v>0.39893617021276595</v>
      </c>
      <c r="Y30" s="81"/>
      <c r="Z30" s="81" t="s">
        <v>191</v>
      </c>
      <c r="AA30" s="81" t="s">
        <v>191</v>
      </c>
      <c r="AB30" s="81" t="s">
        <v>191</v>
      </c>
      <c r="AC30" s="121"/>
    </row>
    <row r="31" spans="1:29" x14ac:dyDescent="0.25">
      <c r="A31" s="23" t="s">
        <v>189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121"/>
    </row>
    <row r="32" spans="1:29" s="2" customFormat="1" x14ac:dyDescent="0.25">
      <c r="A32" s="98" t="s">
        <v>130</v>
      </c>
      <c r="B32" s="80">
        <v>9.1502141979349716</v>
      </c>
      <c r="C32" s="80">
        <v>10.445382198472581</v>
      </c>
      <c r="D32" s="80">
        <v>7.8509639718400592</v>
      </c>
      <c r="E32" s="80"/>
      <c r="F32" s="80">
        <v>13.332122835289045</v>
      </c>
      <c r="G32" s="80">
        <v>14.587041651833394</v>
      </c>
      <c r="H32" s="80">
        <v>12.025756242182794</v>
      </c>
      <c r="I32" s="80"/>
      <c r="J32" s="80">
        <v>9.6966911764705888</v>
      </c>
      <c r="K32" s="80">
        <v>10.875087833090104</v>
      </c>
      <c r="L32" s="80">
        <v>8.5176572386566445</v>
      </c>
      <c r="M32" s="80"/>
      <c r="N32" s="80">
        <v>6.3252587349482523</v>
      </c>
      <c r="O32" s="80">
        <v>7.4053201082055899</v>
      </c>
      <c r="P32" s="80">
        <v>5.2435513913190723</v>
      </c>
      <c r="Q32" s="80"/>
      <c r="R32" s="80">
        <v>10.473718364698248</v>
      </c>
      <c r="S32" s="80">
        <v>12.313384395689992</v>
      </c>
      <c r="T32" s="80">
        <v>8.6350071363695342</v>
      </c>
      <c r="U32" s="80"/>
      <c r="V32" s="80">
        <v>3.7132793764988006</v>
      </c>
      <c r="W32" s="80">
        <v>4.5977893767270492</v>
      </c>
      <c r="X32" s="80">
        <v>2.8696925329428988</v>
      </c>
      <c r="Y32" s="80"/>
      <c r="Z32" s="80">
        <v>9.3220338983050848</v>
      </c>
      <c r="AA32" s="80">
        <v>16.363636363636363</v>
      </c>
      <c r="AB32" s="80">
        <v>3.1746031746031744</v>
      </c>
      <c r="AC32" s="125"/>
    </row>
    <row r="33" spans="1:29" x14ac:dyDescent="0.25">
      <c r="A33" s="99" t="s">
        <v>186</v>
      </c>
      <c r="B33" s="81">
        <v>11.113105666771979</v>
      </c>
      <c r="C33" s="81">
        <v>12.745816275228039</v>
      </c>
      <c r="D33" s="81">
        <v>9.4812858024779985</v>
      </c>
      <c r="E33" s="81"/>
      <c r="F33" s="81">
        <v>15.984903147027808</v>
      </c>
      <c r="G33" s="81">
        <v>17.505851613956779</v>
      </c>
      <c r="H33" s="81">
        <v>14.402989299665968</v>
      </c>
      <c r="I33" s="81"/>
      <c r="J33" s="81">
        <v>11.770872079261489</v>
      </c>
      <c r="K33" s="81">
        <v>13.312170741591247</v>
      </c>
      <c r="L33" s="81">
        <v>10.225502810320307</v>
      </c>
      <c r="M33" s="81"/>
      <c r="N33" s="81">
        <v>7.6295055082177612</v>
      </c>
      <c r="O33" s="81">
        <v>9.0012154143132896</v>
      </c>
      <c r="P33" s="81">
        <v>6.265111648414166</v>
      </c>
      <c r="Q33" s="81"/>
      <c r="R33" s="81">
        <v>12.687023523176649</v>
      </c>
      <c r="S33" s="81">
        <v>15.010241704219581</v>
      </c>
      <c r="T33" s="81">
        <v>10.386238234339499</v>
      </c>
      <c r="U33" s="81"/>
      <c r="V33" s="81">
        <v>4.6289248334919124</v>
      </c>
      <c r="W33" s="81">
        <v>5.7366617719040631</v>
      </c>
      <c r="X33" s="81">
        <v>3.5816751503933362</v>
      </c>
      <c r="Y33" s="81"/>
      <c r="Z33" s="81">
        <v>17.460317460317459</v>
      </c>
      <c r="AA33" s="81">
        <v>29.032258064516132</v>
      </c>
      <c r="AB33" s="81">
        <v>6.25</v>
      </c>
      <c r="AC33" s="121"/>
    </row>
    <row r="34" spans="1:29" x14ac:dyDescent="0.25">
      <c r="A34" s="99" t="s">
        <v>187</v>
      </c>
      <c r="B34" s="81">
        <v>0.99532960722762431</v>
      </c>
      <c r="C34" s="81">
        <v>0.99379810206979002</v>
      </c>
      <c r="D34" s="81">
        <v>0.99693853520684517</v>
      </c>
      <c r="E34" s="81"/>
      <c r="F34" s="81">
        <v>0.89300758213984832</v>
      </c>
      <c r="G34" s="81">
        <v>0.87520259319286875</v>
      </c>
      <c r="H34" s="81">
        <v>0.91228070175438591</v>
      </c>
      <c r="I34" s="81"/>
      <c r="J34" s="81">
        <v>1.0619150467962564</v>
      </c>
      <c r="K34" s="81">
        <v>0.60584461867426942</v>
      </c>
      <c r="L34" s="81">
        <v>1.5272727272727273</v>
      </c>
      <c r="M34" s="81"/>
      <c r="N34" s="81">
        <v>0.85683684398429139</v>
      </c>
      <c r="O34" s="81">
        <v>0.89686098654708524</v>
      </c>
      <c r="P34" s="81">
        <v>0.81391046984831661</v>
      </c>
      <c r="Q34" s="81"/>
      <c r="R34" s="81">
        <v>1.8052057094878253</v>
      </c>
      <c r="S34" s="81">
        <v>2.0714865962632008</v>
      </c>
      <c r="T34" s="81">
        <v>1.520417028670721</v>
      </c>
      <c r="U34" s="81"/>
      <c r="V34" s="81">
        <v>0.33254156769596199</v>
      </c>
      <c r="W34" s="81">
        <v>0.56953013763644988</v>
      </c>
      <c r="X34" s="81">
        <v>9.5102234902520205E-2</v>
      </c>
      <c r="Y34" s="81"/>
      <c r="Z34" s="81" t="s">
        <v>191</v>
      </c>
      <c r="AA34" s="81" t="s">
        <v>191</v>
      </c>
      <c r="AB34" s="81" t="s">
        <v>191</v>
      </c>
    </row>
    <row r="35" spans="1:29" x14ac:dyDescent="0.25">
      <c r="A35" s="99" t="s">
        <v>188</v>
      </c>
      <c r="B35" s="81">
        <v>2.2519433013260173</v>
      </c>
      <c r="C35" s="81">
        <v>2.4477186311787071</v>
      </c>
      <c r="D35" s="81">
        <v>2.0704845814977975</v>
      </c>
      <c r="E35" s="81"/>
      <c r="F35" s="81">
        <v>2.9186602870813396</v>
      </c>
      <c r="G35" s="81">
        <v>3.4448818897637796</v>
      </c>
      <c r="H35" s="81">
        <v>2.4208566108007448</v>
      </c>
      <c r="I35" s="81"/>
      <c r="J35" s="81">
        <v>2.5228126677402041</v>
      </c>
      <c r="K35" s="81">
        <v>2.6996625421822271</v>
      </c>
      <c r="L35" s="81">
        <v>2.3613963039014374</v>
      </c>
      <c r="M35" s="81"/>
      <c r="N35" s="81">
        <v>3.0386740331491713</v>
      </c>
      <c r="O35" s="81">
        <v>3.3799533799533799</v>
      </c>
      <c r="P35" s="81">
        <v>2.73109243697479</v>
      </c>
      <c r="Q35" s="81"/>
      <c r="R35" s="81">
        <v>1.9646365422396856</v>
      </c>
      <c r="S35" s="81">
        <v>1.8944519621109608</v>
      </c>
      <c r="T35" s="81">
        <v>2.030456852791878</v>
      </c>
      <c r="U35" s="81"/>
      <c r="V35" s="81">
        <v>0.2743484224965706</v>
      </c>
      <c r="W35" s="81">
        <v>0.14164305949008499</v>
      </c>
      <c r="X35" s="81">
        <v>0.39893617021276595</v>
      </c>
      <c r="Y35" s="81"/>
      <c r="Z35" s="81" t="s">
        <v>191</v>
      </c>
      <c r="AA35" s="81" t="s">
        <v>191</v>
      </c>
      <c r="AB35" s="81" t="s">
        <v>191</v>
      </c>
      <c r="AC35" s="121"/>
    </row>
    <row r="36" spans="1:29" x14ac:dyDescent="0.25">
      <c r="A36" s="23" t="s">
        <v>190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121"/>
    </row>
    <row r="37" spans="1:29" s="2" customFormat="1" x14ac:dyDescent="0.25">
      <c r="A37" s="101" t="s">
        <v>130</v>
      </c>
      <c r="B37" s="80">
        <v>8.6503254678600481</v>
      </c>
      <c r="C37" s="80">
        <v>10.520102536427416</v>
      </c>
      <c r="D37" s="80">
        <v>6.7611777535441657</v>
      </c>
      <c r="E37" s="80"/>
      <c r="F37" s="80">
        <v>11.334353871667306</v>
      </c>
      <c r="G37" s="80">
        <v>12.934071464519375</v>
      </c>
      <c r="H37" s="80">
        <v>9.6895213454075027</v>
      </c>
      <c r="I37" s="80"/>
      <c r="J37" s="80">
        <v>9.126760563380282</v>
      </c>
      <c r="K37" s="80">
        <v>11.046875</v>
      </c>
      <c r="L37" s="80">
        <v>7.0871369294605815</v>
      </c>
      <c r="M37" s="80"/>
      <c r="N37" s="80">
        <v>5.5637659740937142</v>
      </c>
      <c r="O37" s="80">
        <v>7.2977624784853701</v>
      </c>
      <c r="P37" s="80">
        <v>3.794133145968734</v>
      </c>
      <c r="Q37" s="80"/>
      <c r="R37" s="80">
        <v>12.17077113245222</v>
      </c>
      <c r="S37" s="80">
        <v>15.065626783336503</v>
      </c>
      <c r="T37" s="80">
        <v>9.2775665399239529</v>
      </c>
      <c r="U37" s="80"/>
      <c r="V37" s="80">
        <v>3.0591434398368458</v>
      </c>
      <c r="W37" s="80">
        <v>3.9667458432304037</v>
      </c>
      <c r="X37" s="80">
        <v>2.2313691507798961</v>
      </c>
      <c r="Y37" s="80"/>
      <c r="Z37" s="80">
        <v>4.6511627906976747</v>
      </c>
      <c r="AA37" s="80">
        <v>4.3478260869565215</v>
      </c>
      <c r="AB37" s="80">
        <v>5</v>
      </c>
      <c r="AC37" s="125"/>
    </row>
    <row r="38" spans="1:29" x14ac:dyDescent="0.25">
      <c r="A38" s="99" t="s">
        <v>186</v>
      </c>
      <c r="B38" s="81">
        <v>8.8734823279391009</v>
      </c>
      <c r="C38" s="81">
        <v>10.791516495702801</v>
      </c>
      <c r="D38" s="81">
        <v>6.9349584953241559</v>
      </c>
      <c r="E38" s="81"/>
      <c r="F38" s="81">
        <v>11.625925683203356</v>
      </c>
      <c r="G38" s="81">
        <v>13.252389563420305</v>
      </c>
      <c r="H38" s="81">
        <v>9.9507782359984027</v>
      </c>
      <c r="I38" s="81"/>
      <c r="J38" s="81">
        <v>9.3525179856115113</v>
      </c>
      <c r="K38" s="81">
        <v>11.307137129109863</v>
      </c>
      <c r="L38" s="81">
        <v>7.2721065209969282</v>
      </c>
      <c r="M38" s="81"/>
      <c r="N38" s="81">
        <v>5.7173581862174032</v>
      </c>
      <c r="O38" s="81">
        <v>7.518663348738003</v>
      </c>
      <c r="P38" s="81">
        <v>3.8857762515814209</v>
      </c>
      <c r="Q38" s="81"/>
      <c r="R38" s="81">
        <v>12.486576198379382</v>
      </c>
      <c r="S38" s="81">
        <v>15.450643776824036</v>
      </c>
      <c r="T38" s="81">
        <v>9.5172952902091073</v>
      </c>
      <c r="U38" s="81"/>
      <c r="V38" s="81">
        <v>3.1278962001853565</v>
      </c>
      <c r="W38" s="81">
        <v>4.059309674282936</v>
      </c>
      <c r="X38" s="81">
        <v>2.2797698096502876</v>
      </c>
      <c r="Y38" s="81"/>
      <c r="Z38" s="81">
        <v>9.5238095238095237</v>
      </c>
      <c r="AA38" s="81">
        <v>7.6923076923076925</v>
      </c>
      <c r="AB38" s="81">
        <v>12.5</v>
      </c>
      <c r="AC38" s="121"/>
    </row>
    <row r="39" spans="1:29" x14ac:dyDescent="0.25">
      <c r="A39" s="99" t="s">
        <v>187</v>
      </c>
      <c r="B39" s="81">
        <v>0.56782334384858046</v>
      </c>
      <c r="C39" s="81">
        <v>0.63131313131313127</v>
      </c>
      <c r="D39" s="81">
        <v>0.50441361916771754</v>
      </c>
      <c r="E39" s="81"/>
      <c r="F39" s="81">
        <v>0.71599045346062051</v>
      </c>
      <c r="G39" s="81">
        <v>0.97087378640776689</v>
      </c>
      <c r="H39" s="81">
        <v>0.46948356807511737</v>
      </c>
      <c r="I39" s="81"/>
      <c r="J39" s="81">
        <v>0.90361445783132521</v>
      </c>
      <c r="K39" s="81">
        <v>1.2121212121212122</v>
      </c>
      <c r="L39" s="81">
        <v>0.5988023952095809</v>
      </c>
      <c r="M39" s="81"/>
      <c r="N39" s="81">
        <v>0.58139534883720934</v>
      </c>
      <c r="O39" s="81">
        <v>0.54347826086956519</v>
      </c>
      <c r="P39" s="81">
        <v>0.625</v>
      </c>
      <c r="Q39" s="81"/>
      <c r="R39" s="81">
        <v>0.36496350364963503</v>
      </c>
      <c r="S39" s="81" t="s">
        <v>191</v>
      </c>
      <c r="T39" s="81">
        <v>0.69930069930069927</v>
      </c>
      <c r="U39" s="81"/>
      <c r="V39" s="81" t="s">
        <v>191</v>
      </c>
      <c r="W39" s="81" t="s">
        <v>191</v>
      </c>
      <c r="X39" s="81" t="s">
        <v>191</v>
      </c>
      <c r="Y39" s="81"/>
      <c r="Z39" s="81" t="s">
        <v>191</v>
      </c>
      <c r="AA39" s="81" t="s">
        <v>191</v>
      </c>
      <c r="AB39" s="81" t="s">
        <v>191</v>
      </c>
      <c r="AC39" s="121"/>
    </row>
    <row r="40" spans="1:29" ht="15.75" thickBot="1" x14ac:dyDescent="0.3">
      <c r="A40" s="102" t="s">
        <v>188</v>
      </c>
      <c r="B40" s="140" t="s">
        <v>191</v>
      </c>
      <c r="C40" s="140" t="s">
        <v>191</v>
      </c>
      <c r="D40" s="140" t="s">
        <v>191</v>
      </c>
      <c r="E40" s="140"/>
      <c r="F40" s="140" t="s">
        <v>191</v>
      </c>
      <c r="G40" s="140" t="s">
        <v>191</v>
      </c>
      <c r="H40" s="140" t="s">
        <v>191</v>
      </c>
      <c r="I40" s="140"/>
      <c r="J40" s="140" t="s">
        <v>191</v>
      </c>
      <c r="K40" s="140" t="s">
        <v>191</v>
      </c>
      <c r="L40" s="140" t="s">
        <v>191</v>
      </c>
      <c r="M40" s="140"/>
      <c r="N40" s="140" t="s">
        <v>191</v>
      </c>
      <c r="O40" s="140" t="s">
        <v>191</v>
      </c>
      <c r="P40" s="140" t="s">
        <v>191</v>
      </c>
      <c r="Q40" s="140"/>
      <c r="R40" s="140" t="s">
        <v>191</v>
      </c>
      <c r="S40" s="140" t="s">
        <v>191</v>
      </c>
      <c r="T40" s="140" t="s">
        <v>191</v>
      </c>
      <c r="U40" s="140"/>
      <c r="V40" s="140" t="s">
        <v>191</v>
      </c>
      <c r="W40" s="140" t="s">
        <v>191</v>
      </c>
      <c r="X40" s="140" t="s">
        <v>191</v>
      </c>
      <c r="Y40" s="140"/>
      <c r="Z40" s="140" t="s">
        <v>191</v>
      </c>
      <c r="AA40" s="140" t="s">
        <v>191</v>
      </c>
      <c r="AB40" s="140" t="s">
        <v>191</v>
      </c>
      <c r="AC40" s="121"/>
    </row>
    <row r="41" spans="1:29" x14ac:dyDescent="0.25">
      <c r="A41" s="218" t="s">
        <v>122</v>
      </c>
      <c r="B41" s="218"/>
      <c r="C41" s="218"/>
      <c r="D41" s="218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AC41" s="120"/>
    </row>
    <row r="42" spans="1:29" x14ac:dyDescent="0.25">
      <c r="AC42" s="121"/>
    </row>
    <row r="43" spans="1:29" x14ac:dyDescent="0.25">
      <c r="AC43" s="121"/>
    </row>
    <row r="44" spans="1:29" x14ac:dyDescent="0.25">
      <c r="AC44" s="121"/>
    </row>
  </sheetData>
  <mergeCells count="13">
    <mergeCell ref="V5:X5"/>
    <mergeCell ref="Z5:AB5"/>
    <mergeCell ref="A41:O41"/>
    <mergeCell ref="A1:AB1"/>
    <mergeCell ref="A2:AB2"/>
    <mergeCell ref="A3:AB3"/>
    <mergeCell ref="A4:AB4"/>
    <mergeCell ref="A5:A6"/>
    <mergeCell ref="B5:D5"/>
    <mergeCell ref="F5:H5"/>
    <mergeCell ref="J5:L5"/>
    <mergeCell ref="N5:P5"/>
    <mergeCell ref="R5:T5"/>
  </mergeCells>
  <hyperlinks>
    <hyperlink ref="AC2" location="Contenido!A1" display="Contenido" xr:uid="{6759C501-8FF7-4B0A-BA17-C04DB744DE01}"/>
  </hyperlinks>
  <pageMargins left="0.7" right="0.7" top="0.75" bottom="0.75" header="0.3" footer="0.3"/>
  <pageSetup scale="61" orientation="landscape" r:id="rId1"/>
  <ignoredErrors>
    <ignoredError sqref="B22:D2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F753E-0008-4BA5-BB21-F51ECC4ADA4B}">
  <sheetPr>
    <tabColor rgb="FFF2DAB1"/>
    <pageSetUpPr fitToPage="1"/>
  </sheetPr>
  <dimension ref="A1:Y44"/>
  <sheetViews>
    <sheetView showGridLines="0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Y2" sqref="Y2"/>
    </sheetView>
  </sheetViews>
  <sheetFormatPr baseColWidth="10" defaultColWidth="11.42578125" defaultRowHeight="15" x14ac:dyDescent="0.25"/>
  <cols>
    <col min="1" max="1" width="24.28515625" customWidth="1"/>
    <col min="2" max="24" width="6" customWidth="1"/>
    <col min="25" max="25" width="14" style="119" customWidth="1"/>
  </cols>
  <sheetData>
    <row r="1" spans="1:25" x14ac:dyDescent="0.25">
      <c r="A1" s="196" t="s">
        <v>123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</row>
    <row r="2" spans="1:25" x14ac:dyDescent="0.25">
      <c r="A2" s="196" t="s">
        <v>110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14" t="s">
        <v>0</v>
      </c>
    </row>
    <row r="3" spans="1:25" x14ac:dyDescent="0.25">
      <c r="A3" s="196" t="s">
        <v>111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</row>
    <row r="4" spans="1:25" x14ac:dyDescent="0.25">
      <c r="A4" s="196" t="s">
        <v>112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</row>
    <row r="5" spans="1:25" x14ac:dyDescent="0.25">
      <c r="A5" s="196" t="s">
        <v>113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20"/>
    </row>
    <row r="6" spans="1:25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4"/>
      <c r="P6" s="4"/>
      <c r="Q6" s="4"/>
      <c r="R6" s="4"/>
      <c r="S6" s="4"/>
      <c r="T6" s="4"/>
      <c r="U6" s="1"/>
      <c r="V6" s="1"/>
      <c r="W6" s="1"/>
      <c r="X6" s="1"/>
    </row>
    <row r="7" spans="1:25" ht="20.100000000000001" customHeight="1" x14ac:dyDescent="0.25">
      <c r="A7" s="30" t="s">
        <v>114</v>
      </c>
      <c r="B7" s="31">
        <v>2002</v>
      </c>
      <c r="C7" s="31">
        <v>2003</v>
      </c>
      <c r="D7" s="31">
        <v>2004</v>
      </c>
      <c r="E7" s="31">
        <v>2005</v>
      </c>
      <c r="F7" s="31">
        <v>2006</v>
      </c>
      <c r="G7" s="31">
        <v>2007</v>
      </c>
      <c r="H7" s="31">
        <v>2008</v>
      </c>
      <c r="I7" s="31">
        <v>2009</v>
      </c>
      <c r="J7" s="31">
        <v>2010</v>
      </c>
      <c r="K7" s="31">
        <v>2011</v>
      </c>
      <c r="L7" s="31">
        <v>2012</v>
      </c>
      <c r="M7" s="31">
        <v>2013</v>
      </c>
      <c r="N7" s="31">
        <v>2014</v>
      </c>
      <c r="O7" s="31">
        <v>2015</v>
      </c>
      <c r="P7" s="31">
        <v>2016</v>
      </c>
      <c r="Q7" s="31">
        <v>2017</v>
      </c>
      <c r="R7" s="31">
        <v>2018</v>
      </c>
      <c r="S7" s="31">
        <v>2019</v>
      </c>
      <c r="T7" s="31">
        <v>2020</v>
      </c>
      <c r="U7" s="31">
        <v>2021</v>
      </c>
      <c r="V7" s="31">
        <v>2022</v>
      </c>
      <c r="W7" s="31">
        <v>2023</v>
      </c>
      <c r="X7" s="31">
        <v>2024</v>
      </c>
      <c r="Y7" s="120"/>
    </row>
    <row r="8" spans="1:25" ht="6" customHeight="1" x14ac:dyDescent="0.25">
      <c r="A8" s="13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</row>
    <row r="9" spans="1:25" x14ac:dyDescent="0.25">
      <c r="A9" s="7" t="s">
        <v>41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9"/>
      <c r="V9" s="39"/>
      <c r="W9" s="39"/>
      <c r="X9" s="39"/>
      <c r="Y9" s="120"/>
    </row>
    <row r="10" spans="1:25" x14ac:dyDescent="0.25">
      <c r="A10" s="8" t="s">
        <v>115</v>
      </c>
      <c r="B10" s="40">
        <v>100</v>
      </c>
      <c r="C10" s="40">
        <v>100</v>
      </c>
      <c r="D10" s="40">
        <v>100.00000000000001</v>
      </c>
      <c r="E10" s="40">
        <v>99.999999999999986</v>
      </c>
      <c r="F10" s="40">
        <v>100</v>
      </c>
      <c r="G10" s="40">
        <v>100</v>
      </c>
      <c r="H10" s="40">
        <v>100</v>
      </c>
      <c r="I10" s="40">
        <v>100</v>
      </c>
      <c r="J10" s="40">
        <v>100</v>
      </c>
      <c r="K10" s="40">
        <v>100</v>
      </c>
      <c r="L10" s="40">
        <v>100</v>
      </c>
      <c r="M10" s="40">
        <v>99.999999999999986</v>
      </c>
      <c r="N10" s="40">
        <v>100</v>
      </c>
      <c r="O10" s="40">
        <v>100</v>
      </c>
      <c r="P10" s="40">
        <v>100</v>
      </c>
      <c r="Q10" s="40">
        <v>100</v>
      </c>
      <c r="R10" s="40">
        <v>99.999999999999986</v>
      </c>
      <c r="S10" s="40">
        <v>99.999999999999986</v>
      </c>
      <c r="T10" s="40">
        <v>100</v>
      </c>
      <c r="U10" s="40">
        <f>+U11+U12</f>
        <v>100.00000000000004</v>
      </c>
      <c r="V10" s="41">
        <v>100</v>
      </c>
      <c r="W10" s="41">
        <v>100</v>
      </c>
      <c r="X10" s="41">
        <v>100</v>
      </c>
    </row>
    <row r="11" spans="1:25" x14ac:dyDescent="0.25">
      <c r="A11" s="8" t="s">
        <v>116</v>
      </c>
      <c r="B11" s="40">
        <v>91.224305464788955</v>
      </c>
      <c r="C11" s="40">
        <v>90.714426817556827</v>
      </c>
      <c r="D11" s="40">
        <v>90.543867702378051</v>
      </c>
      <c r="E11" s="40">
        <v>88.77582824194134</v>
      </c>
      <c r="F11" s="40">
        <v>88.708254215346329</v>
      </c>
      <c r="G11" s="40">
        <v>89.336542759050559</v>
      </c>
      <c r="H11" s="40">
        <v>92.998853698745549</v>
      </c>
      <c r="I11" s="40">
        <v>91.590174810165323</v>
      </c>
      <c r="J11" s="40">
        <v>91.464501497933014</v>
      </c>
      <c r="K11" s="40">
        <v>91.980842388986503</v>
      </c>
      <c r="L11" s="40">
        <v>92.143686816268669</v>
      </c>
      <c r="M11" s="40">
        <v>93.661130106536945</v>
      </c>
      <c r="N11" s="40">
        <v>95.571603822754909</v>
      </c>
      <c r="O11" s="40">
        <v>95.215242150274335</v>
      </c>
      <c r="P11" s="40">
        <v>94.977843426883311</v>
      </c>
      <c r="Q11" s="40">
        <v>95.576107566483586</v>
      </c>
      <c r="R11" s="40">
        <v>98.736393037149725</v>
      </c>
      <c r="S11" s="40">
        <v>95.610077021128319</v>
      </c>
      <c r="T11" s="40">
        <v>99.522993282083249</v>
      </c>
      <c r="U11" s="40">
        <v>97.070105530498793</v>
      </c>
      <c r="V11" s="41">
        <v>95.71854965704911</v>
      </c>
      <c r="W11" s="41">
        <v>94.21711987633897</v>
      </c>
      <c r="X11" s="41">
        <v>95.312457466404126</v>
      </c>
    </row>
    <row r="12" spans="1:25" x14ac:dyDescent="0.25">
      <c r="A12" s="5" t="s">
        <v>117</v>
      </c>
      <c r="B12" s="40">
        <v>8.7756945352110485</v>
      </c>
      <c r="C12" s="40">
        <v>9.2855731824431764</v>
      </c>
      <c r="D12" s="40">
        <v>9.4561322976219575</v>
      </c>
      <c r="E12" s="40">
        <v>11.224171758058651</v>
      </c>
      <c r="F12" s="40">
        <v>11.291745784653678</v>
      </c>
      <c r="G12" s="40">
        <v>10.663457240949439</v>
      </c>
      <c r="H12" s="40">
        <v>7.0011463012544501</v>
      </c>
      <c r="I12" s="40">
        <v>8.4098251898346792</v>
      </c>
      <c r="J12" s="40">
        <v>8.5354985020669805</v>
      </c>
      <c r="K12" s="40">
        <v>8.0191576110134939</v>
      </c>
      <c r="L12" s="40">
        <v>7.8563131837313351</v>
      </c>
      <c r="M12" s="40">
        <v>6.3388698934630474</v>
      </c>
      <c r="N12" s="40">
        <v>4.4283961772450944</v>
      </c>
      <c r="O12" s="40">
        <v>4.7847578497256649</v>
      </c>
      <c r="P12" s="40">
        <v>5.0221565731166917</v>
      </c>
      <c r="Q12" s="40">
        <v>4.4238924335164196</v>
      </c>
      <c r="R12" s="40">
        <v>1.2636069628502666</v>
      </c>
      <c r="S12" s="40">
        <v>4.3899229788716694</v>
      </c>
      <c r="T12" s="40">
        <v>0.47700671791675325</v>
      </c>
      <c r="U12" s="40">
        <v>2.9298944695012477</v>
      </c>
      <c r="V12" s="41">
        <v>4.281450342950893</v>
      </c>
      <c r="W12" s="41">
        <v>5.7828801236610214</v>
      </c>
      <c r="X12" s="41">
        <v>4.6875425335958694</v>
      </c>
    </row>
    <row r="13" spans="1:25" x14ac:dyDescent="0.25">
      <c r="A13" s="5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1"/>
      <c r="W13" s="41"/>
      <c r="X13" s="41"/>
      <c r="Y13" s="121"/>
    </row>
    <row r="14" spans="1:25" x14ac:dyDescent="0.25">
      <c r="A14" s="7" t="s">
        <v>58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1"/>
      <c r="W14" s="41"/>
      <c r="X14" s="41"/>
      <c r="Y14" s="120"/>
    </row>
    <row r="15" spans="1:25" x14ac:dyDescent="0.25">
      <c r="A15" s="8" t="s">
        <v>115</v>
      </c>
      <c r="B15" s="40">
        <v>100</v>
      </c>
      <c r="C15" s="40">
        <v>100</v>
      </c>
      <c r="D15" s="40">
        <v>100</v>
      </c>
      <c r="E15" s="40">
        <v>100</v>
      </c>
      <c r="F15" s="40">
        <v>100</v>
      </c>
      <c r="G15" s="40">
        <v>100</v>
      </c>
      <c r="H15" s="40">
        <v>100</v>
      </c>
      <c r="I15" s="40">
        <v>100</v>
      </c>
      <c r="J15" s="40">
        <v>99.999999999999986</v>
      </c>
      <c r="K15" s="40">
        <v>100</v>
      </c>
      <c r="L15" s="40">
        <v>100</v>
      </c>
      <c r="M15" s="40">
        <v>100</v>
      </c>
      <c r="N15" s="40">
        <v>100</v>
      </c>
      <c r="O15" s="40">
        <v>100</v>
      </c>
      <c r="P15" s="40">
        <v>100</v>
      </c>
      <c r="Q15" s="40">
        <v>100</v>
      </c>
      <c r="R15" s="40">
        <v>100</v>
      </c>
      <c r="S15" s="40">
        <v>100</v>
      </c>
      <c r="T15" s="40">
        <v>100</v>
      </c>
      <c r="U15" s="40">
        <v>100</v>
      </c>
      <c r="V15" s="41">
        <v>100</v>
      </c>
      <c r="W15" s="41">
        <v>100</v>
      </c>
      <c r="X15" s="41">
        <v>100</v>
      </c>
      <c r="Y15" s="121"/>
    </row>
    <row r="16" spans="1:25" x14ac:dyDescent="0.25">
      <c r="A16" s="8" t="s">
        <v>116</v>
      </c>
      <c r="B16" s="40">
        <v>86.613119143239629</v>
      </c>
      <c r="C16" s="40">
        <v>91.271056661562028</v>
      </c>
      <c r="D16" s="40">
        <v>87.121212121212125</v>
      </c>
      <c r="E16" s="40">
        <v>90.756302521008408</v>
      </c>
      <c r="F16" s="40">
        <v>88.918918918918919</v>
      </c>
      <c r="G16" s="40">
        <v>95.2191235059761</v>
      </c>
      <c r="H16" s="40">
        <v>91.950464396284829</v>
      </c>
      <c r="I16" s="40">
        <v>93.710691823899367</v>
      </c>
      <c r="J16" s="40">
        <v>94.397759103641448</v>
      </c>
      <c r="K16" s="40">
        <v>85.761589403973517</v>
      </c>
      <c r="L16" s="40">
        <v>85.663082437275989</v>
      </c>
      <c r="M16" s="40">
        <v>91.517857142857139</v>
      </c>
      <c r="N16" s="40">
        <v>93.61702127659575</v>
      </c>
      <c r="O16" s="40">
        <v>93.03482587064677</v>
      </c>
      <c r="P16" s="40">
        <v>95.675675675675677</v>
      </c>
      <c r="Q16" s="40">
        <v>99.52153110047847</v>
      </c>
      <c r="R16" s="40">
        <v>97.41379310344827</v>
      </c>
      <c r="S16" s="40">
        <v>93.069306930693074</v>
      </c>
      <c r="T16" s="40">
        <v>88.931297709923669</v>
      </c>
      <c r="U16" s="40">
        <v>100</v>
      </c>
      <c r="V16" s="41">
        <v>80.21201413427562</v>
      </c>
      <c r="W16" s="41">
        <v>84.489795918367349</v>
      </c>
      <c r="X16" s="41">
        <v>89.380530973451329</v>
      </c>
      <c r="Y16" s="121"/>
    </row>
    <row r="17" spans="1:25" x14ac:dyDescent="0.25">
      <c r="A17" s="5" t="s">
        <v>117</v>
      </c>
      <c r="B17" s="40">
        <v>13.386880856760374</v>
      </c>
      <c r="C17" s="40">
        <v>8.7289433384379791</v>
      </c>
      <c r="D17" s="40">
        <v>12.878787878787879</v>
      </c>
      <c r="E17" s="40">
        <v>9.2436974789915975</v>
      </c>
      <c r="F17" s="40">
        <v>11.081081081081082</v>
      </c>
      <c r="G17" s="40">
        <v>4.7808764940239046</v>
      </c>
      <c r="H17" s="40">
        <v>8.0495356037151709</v>
      </c>
      <c r="I17" s="40">
        <v>6.2893081761006293</v>
      </c>
      <c r="J17" s="40">
        <v>5.6022408963585439</v>
      </c>
      <c r="K17" s="40">
        <v>14.23841059602649</v>
      </c>
      <c r="L17" s="40">
        <v>14.336917562724013</v>
      </c>
      <c r="M17" s="40">
        <v>8.4821428571428577</v>
      </c>
      <c r="N17" s="40">
        <v>6.3829787234042552</v>
      </c>
      <c r="O17" s="40">
        <v>6.9651741293532341</v>
      </c>
      <c r="P17" s="40">
        <v>4.3243243243243246</v>
      </c>
      <c r="Q17" s="40">
        <v>0.4784688995215311</v>
      </c>
      <c r="R17" s="40">
        <v>2.5862068965517242</v>
      </c>
      <c r="S17" s="40">
        <v>6.9306930693069315</v>
      </c>
      <c r="T17" s="40">
        <v>11.068702290076336</v>
      </c>
      <c r="U17" s="40">
        <v>0</v>
      </c>
      <c r="V17" s="41">
        <v>19.78798586572438</v>
      </c>
      <c r="W17" s="41">
        <v>15.510204081632653</v>
      </c>
      <c r="X17" s="41">
        <v>10.619469026548673</v>
      </c>
      <c r="Y17" s="121"/>
    </row>
    <row r="18" spans="1:25" x14ac:dyDescent="0.25">
      <c r="A18" s="5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1"/>
      <c r="W18" s="41"/>
      <c r="X18" s="41"/>
      <c r="Y18" s="121"/>
    </row>
    <row r="19" spans="1:25" x14ac:dyDescent="0.25">
      <c r="A19" s="7" t="s">
        <v>118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1"/>
      <c r="W19" s="41"/>
      <c r="X19" s="41"/>
      <c r="Y19" s="121"/>
    </row>
    <row r="20" spans="1:25" x14ac:dyDescent="0.25">
      <c r="A20" s="8" t="s">
        <v>115</v>
      </c>
      <c r="B20" s="40">
        <v>100</v>
      </c>
      <c r="C20" s="40">
        <v>100</v>
      </c>
      <c r="D20" s="40">
        <v>100</v>
      </c>
      <c r="E20" s="40">
        <v>100</v>
      </c>
      <c r="F20" s="40">
        <v>100</v>
      </c>
      <c r="G20" s="40">
        <v>100</v>
      </c>
      <c r="H20" s="40">
        <v>100</v>
      </c>
      <c r="I20" s="40">
        <v>100</v>
      </c>
      <c r="J20" s="40">
        <v>100</v>
      </c>
      <c r="K20" s="40">
        <v>100</v>
      </c>
      <c r="L20" s="40">
        <v>100</v>
      </c>
      <c r="M20" s="40">
        <v>100</v>
      </c>
      <c r="N20" s="40">
        <v>100</v>
      </c>
      <c r="O20" s="40">
        <v>100</v>
      </c>
      <c r="P20" s="40">
        <v>100</v>
      </c>
      <c r="Q20" s="40">
        <v>100</v>
      </c>
      <c r="R20" s="40">
        <v>100.00000000000001</v>
      </c>
      <c r="S20" s="40">
        <v>99.999999999999986</v>
      </c>
      <c r="T20" s="40">
        <v>100.00000000000001</v>
      </c>
      <c r="U20" s="40">
        <v>100</v>
      </c>
      <c r="V20" s="41">
        <v>100</v>
      </c>
      <c r="W20" s="41">
        <v>100</v>
      </c>
      <c r="X20" s="41">
        <v>100</v>
      </c>
      <c r="Y20" s="121"/>
    </row>
    <row r="21" spans="1:25" x14ac:dyDescent="0.25">
      <c r="A21" s="8" t="s">
        <v>116</v>
      </c>
      <c r="B21" s="40">
        <v>81.077593377787167</v>
      </c>
      <c r="C21" s="40">
        <v>81.878555911865107</v>
      </c>
      <c r="D21" s="40">
        <v>79.974205129863833</v>
      </c>
      <c r="E21" s="40">
        <v>78.9827735279179</v>
      </c>
      <c r="F21" s="40">
        <v>78.358626517305566</v>
      </c>
      <c r="G21" s="40">
        <v>79.445485426461218</v>
      </c>
      <c r="H21" s="40">
        <v>81.977182016718132</v>
      </c>
      <c r="I21" s="40">
        <v>78.63143955018127</v>
      </c>
      <c r="J21" s="40">
        <v>78.038176296962973</v>
      </c>
      <c r="K21" s="40">
        <v>80.142722423184651</v>
      </c>
      <c r="L21" s="40">
        <v>80.388406342437264</v>
      </c>
      <c r="M21" s="40">
        <v>80.466318401820843</v>
      </c>
      <c r="N21" s="40">
        <v>80.514311240307492</v>
      </c>
      <c r="O21" s="40">
        <v>80.508793990800754</v>
      </c>
      <c r="P21" s="40">
        <v>81.716034042780606</v>
      </c>
      <c r="Q21" s="40">
        <v>83.068620249227365</v>
      </c>
      <c r="R21" s="40">
        <v>97.080433039036009</v>
      </c>
      <c r="S21" s="40">
        <v>92.223073217131343</v>
      </c>
      <c r="T21" s="40">
        <v>97.710099424385149</v>
      </c>
      <c r="U21" s="40">
        <v>94.409969933130597</v>
      </c>
      <c r="V21" s="41">
        <v>92.157515509250544</v>
      </c>
      <c r="W21" s="41">
        <v>90.604102143188243</v>
      </c>
      <c r="X21" s="41">
        <v>91.524299171084962</v>
      </c>
      <c r="Y21" s="121"/>
    </row>
    <row r="22" spans="1:25" x14ac:dyDescent="0.25">
      <c r="A22" s="5" t="s">
        <v>117</v>
      </c>
      <c r="B22" s="40">
        <v>18.922406622212833</v>
      </c>
      <c r="C22" s="40">
        <v>18.12144408813489</v>
      </c>
      <c r="D22" s="40">
        <v>20.025794870136171</v>
      </c>
      <c r="E22" s="40">
        <v>21.017226472082104</v>
      </c>
      <c r="F22" s="40">
        <v>21.641373482694437</v>
      </c>
      <c r="G22" s="40">
        <v>20.554514573538782</v>
      </c>
      <c r="H22" s="40">
        <v>18.022817983281875</v>
      </c>
      <c r="I22" s="40">
        <v>21.368560449818727</v>
      </c>
      <c r="J22" s="40">
        <v>21.961823703037027</v>
      </c>
      <c r="K22" s="40">
        <v>19.857277576815346</v>
      </c>
      <c r="L22" s="40">
        <v>19.611593657562739</v>
      </c>
      <c r="M22" s="40">
        <v>19.53368159817915</v>
      </c>
      <c r="N22" s="40">
        <v>19.485688759692508</v>
      </c>
      <c r="O22" s="40">
        <v>19.491206009199253</v>
      </c>
      <c r="P22" s="40">
        <v>18.283965957219394</v>
      </c>
      <c r="Q22" s="40">
        <v>16.931379750772631</v>
      </c>
      <c r="R22" s="40">
        <v>2.9195669609639983</v>
      </c>
      <c r="S22" s="40">
        <v>7.7769267828686486</v>
      </c>
      <c r="T22" s="40">
        <v>2.2899005756148614</v>
      </c>
      <c r="U22" s="40">
        <v>5.5900300668694047</v>
      </c>
      <c r="V22" s="41">
        <v>7.8424844907494515</v>
      </c>
      <c r="W22" s="41">
        <v>9.3958978568117608</v>
      </c>
      <c r="X22" s="41">
        <v>8.4757008289150324</v>
      </c>
      <c r="Y22" s="121"/>
    </row>
    <row r="23" spans="1:25" x14ac:dyDescent="0.25">
      <c r="A23" s="84" t="s">
        <v>119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1"/>
      <c r="W23" s="41"/>
      <c r="X23" s="41"/>
      <c r="Y23" s="120"/>
    </row>
    <row r="24" spans="1:25" x14ac:dyDescent="0.25">
      <c r="A24" s="8" t="s">
        <v>115</v>
      </c>
      <c r="B24" s="40">
        <v>100.00000000000001</v>
      </c>
      <c r="C24" s="40">
        <v>100</v>
      </c>
      <c r="D24" s="40">
        <v>100</v>
      </c>
      <c r="E24" s="40">
        <v>100</v>
      </c>
      <c r="F24" s="40">
        <v>100</v>
      </c>
      <c r="G24" s="40">
        <v>100</v>
      </c>
      <c r="H24" s="40">
        <v>100</v>
      </c>
      <c r="I24" s="40">
        <v>100</v>
      </c>
      <c r="J24" s="40">
        <v>100</v>
      </c>
      <c r="K24" s="40">
        <v>100</v>
      </c>
      <c r="L24" s="40">
        <v>99.999999999999986</v>
      </c>
      <c r="M24" s="40">
        <v>100</v>
      </c>
      <c r="N24" s="40">
        <v>100</v>
      </c>
      <c r="O24" s="40">
        <v>100</v>
      </c>
      <c r="P24" s="40">
        <v>100.00000000000001</v>
      </c>
      <c r="Q24" s="40">
        <v>100</v>
      </c>
      <c r="R24" s="40">
        <v>100</v>
      </c>
      <c r="S24" s="40">
        <v>100.00000000000001</v>
      </c>
      <c r="T24" s="40">
        <v>100</v>
      </c>
      <c r="U24" s="40">
        <v>100</v>
      </c>
      <c r="V24" s="41">
        <v>100</v>
      </c>
      <c r="W24" s="41">
        <v>100</v>
      </c>
      <c r="X24" s="41">
        <v>100</v>
      </c>
      <c r="Y24" s="121"/>
    </row>
    <row r="25" spans="1:25" x14ac:dyDescent="0.25">
      <c r="A25" s="8" t="s">
        <v>116</v>
      </c>
      <c r="B25" s="40">
        <v>80.546625601366856</v>
      </c>
      <c r="C25" s="40">
        <v>81.324201389613364</v>
      </c>
      <c r="D25" s="40">
        <v>79.599522272761931</v>
      </c>
      <c r="E25" s="40">
        <v>78.671420129234761</v>
      </c>
      <c r="F25" s="40">
        <v>77.938101113265347</v>
      </c>
      <c r="G25" s="40">
        <v>79.066570910837683</v>
      </c>
      <c r="H25" s="40">
        <v>81.45786248626446</v>
      </c>
      <c r="I25" s="40">
        <v>77.916012176983273</v>
      </c>
      <c r="J25" s="40">
        <v>77.086240454481825</v>
      </c>
      <c r="K25" s="40">
        <v>79.248469495461265</v>
      </c>
      <c r="L25" s="40">
        <v>79.860310602416192</v>
      </c>
      <c r="M25" s="40">
        <v>80.020755519185144</v>
      </c>
      <c r="N25" s="40">
        <v>79.517347050454205</v>
      </c>
      <c r="O25" s="40">
        <v>79.442212679503172</v>
      </c>
      <c r="P25" s="40">
        <v>80.611404620694131</v>
      </c>
      <c r="Q25" s="40">
        <v>81.617997492122399</v>
      </c>
      <c r="R25" s="40">
        <v>97.016205910390852</v>
      </c>
      <c r="S25" s="40">
        <v>91.800631922502703</v>
      </c>
      <c r="T25" s="40">
        <v>97.777483794152658</v>
      </c>
      <c r="U25" s="40">
        <v>93.97805469245661</v>
      </c>
      <c r="V25" s="41">
        <v>91.655883492264962</v>
      </c>
      <c r="W25" s="41">
        <v>90.071396225776283</v>
      </c>
      <c r="X25" s="41">
        <v>90.976279329129667</v>
      </c>
      <c r="Y25" s="121"/>
    </row>
    <row r="26" spans="1:25" x14ac:dyDescent="0.25">
      <c r="A26" s="5" t="s">
        <v>117</v>
      </c>
      <c r="B26" s="40">
        <v>19.453374398633155</v>
      </c>
      <c r="C26" s="40">
        <v>18.675798610386629</v>
      </c>
      <c r="D26" s="40">
        <v>20.400477727238076</v>
      </c>
      <c r="E26" s="40">
        <v>21.328579870765235</v>
      </c>
      <c r="F26" s="40">
        <v>22.06189888673466</v>
      </c>
      <c r="G26" s="40">
        <v>20.93342908916231</v>
      </c>
      <c r="H26" s="40">
        <v>18.542137513735536</v>
      </c>
      <c r="I26" s="40">
        <v>22.083987823016724</v>
      </c>
      <c r="J26" s="40">
        <v>22.913759545518179</v>
      </c>
      <c r="K26" s="40">
        <v>20.751530504538739</v>
      </c>
      <c r="L26" s="40">
        <v>20.139689397583798</v>
      </c>
      <c r="M26" s="40">
        <v>19.979244480814859</v>
      </c>
      <c r="N26" s="40">
        <v>20.482652949545802</v>
      </c>
      <c r="O26" s="40">
        <v>20.557787320496836</v>
      </c>
      <c r="P26" s="40">
        <v>19.38859537930588</v>
      </c>
      <c r="Q26" s="40">
        <v>18.382002507877605</v>
      </c>
      <c r="R26" s="40">
        <v>2.9837940896091517</v>
      </c>
      <c r="S26" s="40">
        <v>8.1993680774973079</v>
      </c>
      <c r="T26" s="40">
        <v>2.2225162058473344</v>
      </c>
      <c r="U26" s="40">
        <v>6.021945307543394</v>
      </c>
      <c r="V26" s="41">
        <v>8.3441165077350394</v>
      </c>
      <c r="W26" s="41">
        <v>9.9286037742237188</v>
      </c>
      <c r="X26" s="41">
        <v>9.0237206708703308</v>
      </c>
      <c r="Y26" s="121"/>
    </row>
    <row r="27" spans="1:25" x14ac:dyDescent="0.25">
      <c r="A27" s="7" t="s">
        <v>120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1"/>
      <c r="W27" s="41"/>
      <c r="X27" s="41"/>
      <c r="Y27" s="121"/>
    </row>
    <row r="28" spans="1:25" x14ac:dyDescent="0.25">
      <c r="A28" s="8" t="s">
        <v>115</v>
      </c>
      <c r="B28" s="40">
        <v>100</v>
      </c>
      <c r="C28" s="40">
        <v>100</v>
      </c>
      <c r="D28" s="40">
        <v>100</v>
      </c>
      <c r="E28" s="40">
        <v>100.00000000000001</v>
      </c>
      <c r="F28" s="40">
        <v>100</v>
      </c>
      <c r="G28" s="40">
        <v>100</v>
      </c>
      <c r="H28" s="40">
        <v>100</v>
      </c>
      <c r="I28" s="40">
        <v>100</v>
      </c>
      <c r="J28" s="40">
        <v>100</v>
      </c>
      <c r="K28" s="40">
        <v>100</v>
      </c>
      <c r="L28" s="40">
        <v>100</v>
      </c>
      <c r="M28" s="40">
        <v>100</v>
      </c>
      <c r="N28" s="40">
        <v>100</v>
      </c>
      <c r="O28" s="40">
        <v>100</v>
      </c>
      <c r="P28" s="40">
        <v>100</v>
      </c>
      <c r="Q28" s="40">
        <v>100</v>
      </c>
      <c r="R28" s="40">
        <v>100</v>
      </c>
      <c r="S28" s="40">
        <v>100</v>
      </c>
      <c r="T28" s="40">
        <v>100.00000000000001</v>
      </c>
      <c r="U28" s="40">
        <v>100</v>
      </c>
      <c r="V28" s="41">
        <v>100</v>
      </c>
      <c r="W28" s="41">
        <v>100</v>
      </c>
      <c r="X28" s="41">
        <v>100</v>
      </c>
      <c r="Y28" s="121"/>
    </row>
    <row r="29" spans="1:25" x14ac:dyDescent="0.25">
      <c r="A29" s="8" t="s">
        <v>116</v>
      </c>
      <c r="B29" s="40">
        <v>83.201798763350197</v>
      </c>
      <c r="C29" s="40">
        <v>84.005443592771229</v>
      </c>
      <c r="D29" s="40">
        <v>81.432046034288433</v>
      </c>
      <c r="E29" s="40">
        <v>80.231586718734832</v>
      </c>
      <c r="F29" s="40">
        <v>80.030684142738082</v>
      </c>
      <c r="G29" s="40">
        <v>80.89444201949658</v>
      </c>
      <c r="H29" s="40">
        <v>83.869952255198584</v>
      </c>
      <c r="I29" s="40">
        <v>81.180958042304454</v>
      </c>
      <c r="J29" s="40">
        <v>81.506466155516804</v>
      </c>
      <c r="K29" s="40">
        <v>83.377471607987133</v>
      </c>
      <c r="L29" s="40">
        <v>82.133697298756616</v>
      </c>
      <c r="M29" s="40">
        <v>81.80149325296253</v>
      </c>
      <c r="N29" s="40">
        <v>83.223855439605387</v>
      </c>
      <c r="O29" s="40">
        <v>83.283876160841928</v>
      </c>
      <c r="P29" s="40">
        <v>84.584885257719577</v>
      </c>
      <c r="Q29" s="40">
        <v>86.710029618444736</v>
      </c>
      <c r="R29" s="40">
        <v>97.237348475606382</v>
      </c>
      <c r="S29" s="40">
        <v>93.265236198552401</v>
      </c>
      <c r="T29" s="40">
        <v>97.552349744245532</v>
      </c>
      <c r="U29" s="40">
        <v>95.440998009805341</v>
      </c>
      <c r="V29" s="41">
        <v>93.341895560290723</v>
      </c>
      <c r="W29" s="41">
        <v>91.833147811822599</v>
      </c>
      <c r="X29" s="41">
        <v>92.765023501534387</v>
      </c>
      <c r="Y29" s="121"/>
    </row>
    <row r="30" spans="1:25" ht="15.75" thickBot="1" x14ac:dyDescent="0.3">
      <c r="A30" s="9" t="s">
        <v>117</v>
      </c>
      <c r="B30" s="43">
        <v>16.798201236649803</v>
      </c>
      <c r="C30" s="43">
        <v>15.994556407228771</v>
      </c>
      <c r="D30" s="43">
        <v>18.567953965711574</v>
      </c>
      <c r="E30" s="43">
        <v>19.768413281265179</v>
      </c>
      <c r="F30" s="43">
        <v>19.969315857261911</v>
      </c>
      <c r="G30" s="43">
        <v>19.10555798050342</v>
      </c>
      <c r="H30" s="43">
        <v>16.130047744801413</v>
      </c>
      <c r="I30" s="43">
        <v>18.819041957695546</v>
      </c>
      <c r="J30" s="43">
        <v>18.493533844483203</v>
      </c>
      <c r="K30" s="43">
        <v>16.622528392012867</v>
      </c>
      <c r="L30" s="43">
        <v>17.866302701243381</v>
      </c>
      <c r="M30" s="43">
        <v>18.19850674703747</v>
      </c>
      <c r="N30" s="43">
        <v>16.776144560394616</v>
      </c>
      <c r="O30" s="43">
        <v>16.716123839158069</v>
      </c>
      <c r="P30" s="43">
        <v>15.415114742280428</v>
      </c>
      <c r="Q30" s="43">
        <v>13.289970381555257</v>
      </c>
      <c r="R30" s="43">
        <v>2.7626515243936249</v>
      </c>
      <c r="S30" s="43">
        <v>6.734763801447599</v>
      </c>
      <c r="T30" s="43">
        <v>2.4476502557544757</v>
      </c>
      <c r="U30" s="43">
        <v>4.559001990194651</v>
      </c>
      <c r="V30" s="44">
        <v>6.6581044397092741</v>
      </c>
      <c r="W30" s="44">
        <v>8.1668521881773977</v>
      </c>
      <c r="X30" s="44">
        <v>7.2349764984656018</v>
      </c>
      <c r="Y30" s="121"/>
    </row>
    <row r="31" spans="1:25" x14ac:dyDescent="0.25">
      <c r="A31" s="217" t="s">
        <v>121</v>
      </c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32"/>
      <c r="R31" s="32"/>
      <c r="S31" s="32"/>
      <c r="T31" s="32"/>
      <c r="Y31" s="121"/>
    </row>
    <row r="32" spans="1:25" x14ac:dyDescent="0.25">
      <c r="A32" s="218" t="s">
        <v>122</v>
      </c>
      <c r="B32" s="218"/>
      <c r="C32" s="218"/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18"/>
      <c r="R32" s="218"/>
      <c r="S32" s="218"/>
      <c r="T32" s="218"/>
      <c r="Y32" s="121"/>
    </row>
    <row r="33" spans="25:25" x14ac:dyDescent="0.25">
      <c r="Y33" s="121"/>
    </row>
    <row r="35" spans="25:25" x14ac:dyDescent="0.25">
      <c r="Y35" s="121"/>
    </row>
    <row r="36" spans="25:25" x14ac:dyDescent="0.25">
      <c r="Y36" s="121"/>
    </row>
    <row r="37" spans="25:25" x14ac:dyDescent="0.25">
      <c r="Y37" s="121"/>
    </row>
    <row r="38" spans="25:25" x14ac:dyDescent="0.25">
      <c r="Y38" s="121"/>
    </row>
    <row r="39" spans="25:25" x14ac:dyDescent="0.25">
      <c r="Y39" s="121"/>
    </row>
    <row r="40" spans="25:25" x14ac:dyDescent="0.25">
      <c r="Y40" s="121"/>
    </row>
    <row r="41" spans="25:25" x14ac:dyDescent="0.25">
      <c r="Y41" s="120"/>
    </row>
    <row r="42" spans="25:25" x14ac:dyDescent="0.25">
      <c r="Y42" s="121"/>
    </row>
    <row r="43" spans="25:25" x14ac:dyDescent="0.25">
      <c r="Y43" s="121"/>
    </row>
    <row r="44" spans="25:25" x14ac:dyDescent="0.25">
      <c r="Y44" s="121"/>
    </row>
  </sheetData>
  <mergeCells count="2">
    <mergeCell ref="A31:P31"/>
    <mergeCell ref="A32:T32"/>
  </mergeCells>
  <hyperlinks>
    <hyperlink ref="Y2" location="Contenido!A1" display="Contenido" xr:uid="{7C43B87E-9399-4BE0-9AF8-9AE38D07F803}"/>
  </hyperlinks>
  <pageMargins left="0.7" right="0.7" top="0.75" bottom="0.75" header="0.3" footer="0.3"/>
  <pageSetup scale="58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B2826-BB65-4525-8937-B5E88B96F7B9}">
  <sheetPr>
    <tabColor rgb="FFF2DAB1"/>
    <pageSetUpPr fitToPage="1"/>
  </sheetPr>
  <dimension ref="A1:AC44"/>
  <sheetViews>
    <sheetView showGridLines="0" topLeftCell="C1" workbookViewId="0">
      <selection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140625" customWidth="1"/>
    <col min="6" max="8" width="8.28515625" customWidth="1"/>
    <col min="9" max="9" width="1" customWidth="1"/>
    <col min="10" max="12" width="8.28515625" customWidth="1"/>
    <col min="13" max="13" width="1.28515625" customWidth="1"/>
    <col min="14" max="16" width="8.28515625" customWidth="1"/>
    <col min="17" max="17" width="1.28515625" customWidth="1"/>
    <col min="18" max="20" width="8.28515625" customWidth="1"/>
    <col min="21" max="21" width="1.28515625" customWidth="1"/>
    <col min="22" max="24" width="8.28515625" customWidth="1"/>
    <col min="25" max="25" width="1.42578125" customWidth="1"/>
    <col min="26" max="28" width="8.28515625" customWidth="1"/>
    <col min="29" max="29" width="14" style="119" customWidth="1"/>
  </cols>
  <sheetData>
    <row r="1" spans="1:29" x14ac:dyDescent="0.25">
      <c r="A1" s="223" t="s">
        <v>275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</row>
    <row r="2" spans="1:29" x14ac:dyDescent="0.25">
      <c r="A2" s="224" t="s">
        <v>272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114" t="s">
        <v>0</v>
      </c>
    </row>
    <row r="3" spans="1:29" x14ac:dyDescent="0.25">
      <c r="A3" s="223" t="s">
        <v>195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</row>
    <row r="4" spans="1:29" x14ac:dyDescent="0.25">
      <c r="A4" s="224" t="s">
        <v>112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</row>
    <row r="5" spans="1:29" x14ac:dyDescent="0.25">
      <c r="A5" s="224" t="s">
        <v>182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120"/>
    </row>
    <row r="6" spans="1:29" x14ac:dyDescent="0.25">
      <c r="A6" s="228" t="s">
        <v>196</v>
      </c>
      <c r="B6" s="226" t="s">
        <v>130</v>
      </c>
      <c r="C6" s="226"/>
      <c r="D6" s="226"/>
      <c r="E6" s="82"/>
      <c r="F6" s="226" t="s">
        <v>158</v>
      </c>
      <c r="G6" s="226"/>
      <c r="H6" s="226"/>
      <c r="I6" s="82"/>
      <c r="J6" s="226" t="s">
        <v>159</v>
      </c>
      <c r="K6" s="226"/>
      <c r="L6" s="226"/>
      <c r="M6" s="82"/>
      <c r="N6" s="226" t="s">
        <v>160</v>
      </c>
      <c r="O6" s="226"/>
      <c r="P6" s="226"/>
      <c r="Q6" s="82"/>
      <c r="R6" s="226" t="s">
        <v>162</v>
      </c>
      <c r="S6" s="226"/>
      <c r="T6" s="226"/>
      <c r="U6" s="82"/>
      <c r="V6" s="226" t="s">
        <v>163</v>
      </c>
      <c r="W6" s="226"/>
      <c r="X6" s="226"/>
      <c r="Y6" s="82"/>
      <c r="Z6" s="226" t="s">
        <v>164</v>
      </c>
      <c r="AA6" s="226"/>
      <c r="AB6" s="226"/>
    </row>
    <row r="7" spans="1:29" x14ac:dyDescent="0.25">
      <c r="A7" s="228"/>
      <c r="B7" s="83" t="s">
        <v>130</v>
      </c>
      <c r="C7" s="83" t="s">
        <v>184</v>
      </c>
      <c r="D7" s="83" t="s">
        <v>185</v>
      </c>
      <c r="E7" s="82"/>
      <c r="F7" s="83" t="s">
        <v>130</v>
      </c>
      <c r="G7" s="83" t="s">
        <v>184</v>
      </c>
      <c r="H7" s="83" t="s">
        <v>185</v>
      </c>
      <c r="I7" s="82"/>
      <c r="J7" s="83" t="s">
        <v>130</v>
      </c>
      <c r="K7" s="83" t="s">
        <v>184</v>
      </c>
      <c r="L7" s="83" t="s">
        <v>185</v>
      </c>
      <c r="M7" s="82"/>
      <c r="N7" s="83" t="s">
        <v>130</v>
      </c>
      <c r="O7" s="83" t="s">
        <v>184</v>
      </c>
      <c r="P7" s="83" t="s">
        <v>185</v>
      </c>
      <c r="Q7" s="82"/>
      <c r="R7" s="83" t="s">
        <v>130</v>
      </c>
      <c r="S7" s="83" t="s">
        <v>184</v>
      </c>
      <c r="T7" s="83" t="s">
        <v>185</v>
      </c>
      <c r="U7" s="82"/>
      <c r="V7" s="83" t="s">
        <v>130</v>
      </c>
      <c r="W7" s="83" t="s">
        <v>184</v>
      </c>
      <c r="X7" s="83" t="s">
        <v>185</v>
      </c>
      <c r="Y7" s="82"/>
      <c r="Z7" s="83" t="s">
        <v>130</v>
      </c>
      <c r="AA7" s="83" t="s">
        <v>184</v>
      </c>
      <c r="AB7" s="83" t="s">
        <v>185</v>
      </c>
      <c r="AC7" s="120"/>
    </row>
    <row r="8" spans="1:29" s="2" customFormat="1" x14ac:dyDescent="0.25">
      <c r="A8" s="25" t="s">
        <v>130</v>
      </c>
      <c r="B8" s="78">
        <f>SUM(B9:B35)</f>
        <v>212093</v>
      </c>
      <c r="C8" s="78">
        <f t="shared" ref="C8:AB8" si="0">SUM(C9:C35)</f>
        <v>104626</v>
      </c>
      <c r="D8" s="78">
        <f t="shared" si="0"/>
        <v>107467</v>
      </c>
      <c r="E8" s="78"/>
      <c r="F8" s="78">
        <f t="shared" si="0"/>
        <v>52086</v>
      </c>
      <c r="G8" s="78">
        <f t="shared" si="0"/>
        <v>26114</v>
      </c>
      <c r="H8" s="78">
        <f t="shared" si="0"/>
        <v>25972</v>
      </c>
      <c r="I8" s="78"/>
      <c r="J8" s="78">
        <f t="shared" si="0"/>
        <v>44696</v>
      </c>
      <c r="K8" s="78">
        <f t="shared" si="0"/>
        <v>22182</v>
      </c>
      <c r="L8" s="78">
        <f t="shared" si="0"/>
        <v>22514</v>
      </c>
      <c r="M8" s="78"/>
      <c r="N8" s="78">
        <f t="shared" si="0"/>
        <v>44081</v>
      </c>
      <c r="O8" s="78">
        <f t="shared" si="0"/>
        <v>21816</v>
      </c>
      <c r="P8" s="78">
        <f t="shared" si="0"/>
        <v>22265</v>
      </c>
      <c r="Q8" s="78"/>
      <c r="R8" s="78">
        <f t="shared" si="0"/>
        <v>36829</v>
      </c>
      <c r="S8" s="78">
        <f t="shared" si="0"/>
        <v>17974</v>
      </c>
      <c r="T8" s="78">
        <f t="shared" si="0"/>
        <v>18855</v>
      </c>
      <c r="U8" s="78"/>
      <c r="V8" s="78">
        <f t="shared" si="0"/>
        <v>34253</v>
      </c>
      <c r="W8" s="78">
        <f t="shared" si="0"/>
        <v>16472</v>
      </c>
      <c r="X8" s="78">
        <f t="shared" si="0"/>
        <v>17781</v>
      </c>
      <c r="Y8" s="78"/>
      <c r="Z8" s="78">
        <f t="shared" si="0"/>
        <v>148</v>
      </c>
      <c r="AA8" s="78">
        <f t="shared" si="0"/>
        <v>68</v>
      </c>
      <c r="AB8" s="78">
        <f t="shared" si="0"/>
        <v>80</v>
      </c>
      <c r="AC8" s="119"/>
    </row>
    <row r="9" spans="1:29" x14ac:dyDescent="0.25">
      <c r="A9" s="26" t="s">
        <v>197</v>
      </c>
      <c r="B9" s="79">
        <f>+F9+J9+N9+R9+V9+Z9</f>
        <v>13588</v>
      </c>
      <c r="C9" s="79">
        <f t="shared" ref="C9:D9" si="1">+G9+K9+O9+S9+W9+AA9</f>
        <v>6732</v>
      </c>
      <c r="D9" s="79">
        <f t="shared" si="1"/>
        <v>6856</v>
      </c>
      <c r="E9" s="79"/>
      <c r="F9" s="79">
        <v>3469</v>
      </c>
      <c r="G9" s="79">
        <v>1735</v>
      </c>
      <c r="H9" s="79">
        <v>1734</v>
      </c>
      <c r="I9" s="79"/>
      <c r="J9" s="79">
        <v>2925</v>
      </c>
      <c r="K9" s="79">
        <v>1457</v>
      </c>
      <c r="L9" s="79">
        <v>1468</v>
      </c>
      <c r="M9" s="79"/>
      <c r="N9" s="79">
        <v>2715</v>
      </c>
      <c r="O9" s="79">
        <v>1373</v>
      </c>
      <c r="P9" s="79">
        <v>1342</v>
      </c>
      <c r="Q9" s="79"/>
      <c r="R9" s="79">
        <v>2452</v>
      </c>
      <c r="S9" s="79">
        <v>1183</v>
      </c>
      <c r="T9" s="79">
        <v>1269</v>
      </c>
      <c r="U9" s="79"/>
      <c r="V9" s="79">
        <v>2016</v>
      </c>
      <c r="W9" s="79">
        <v>976</v>
      </c>
      <c r="X9" s="79">
        <v>1040</v>
      </c>
      <c r="Y9" s="79"/>
      <c r="Z9" s="79">
        <v>11</v>
      </c>
      <c r="AA9" s="79">
        <v>8</v>
      </c>
      <c r="AB9" s="79">
        <v>3</v>
      </c>
      <c r="AC9" s="120"/>
    </row>
    <row r="10" spans="1:29" x14ac:dyDescent="0.25">
      <c r="A10" s="26" t="s">
        <v>198</v>
      </c>
      <c r="B10" s="79">
        <f>+F10+J10+N10+R10+V10</f>
        <v>17027</v>
      </c>
      <c r="C10" s="79">
        <f>+G10+K10+O10+S10+W10</f>
        <v>8480</v>
      </c>
      <c r="D10" s="79">
        <f>+H10+L10+P10+T10+X10</f>
        <v>8547</v>
      </c>
      <c r="E10" s="79"/>
      <c r="F10" s="79">
        <v>4086</v>
      </c>
      <c r="G10" s="79">
        <v>2060</v>
      </c>
      <c r="H10" s="79">
        <v>2026</v>
      </c>
      <c r="I10" s="79"/>
      <c r="J10" s="79">
        <v>3489</v>
      </c>
      <c r="K10" s="79">
        <v>1716</v>
      </c>
      <c r="L10" s="79">
        <v>1773</v>
      </c>
      <c r="M10" s="79"/>
      <c r="N10" s="79">
        <v>3604</v>
      </c>
      <c r="O10" s="79">
        <v>1771</v>
      </c>
      <c r="P10" s="79">
        <v>1833</v>
      </c>
      <c r="Q10" s="79"/>
      <c r="R10" s="79">
        <v>3031</v>
      </c>
      <c r="S10" s="79">
        <v>1527</v>
      </c>
      <c r="T10" s="79">
        <v>1504</v>
      </c>
      <c r="U10" s="79"/>
      <c r="V10" s="79">
        <v>2817</v>
      </c>
      <c r="W10" s="79">
        <v>1406</v>
      </c>
      <c r="X10" s="79">
        <v>1411</v>
      </c>
      <c r="Y10" s="79"/>
      <c r="Z10" s="79" t="s">
        <v>191</v>
      </c>
      <c r="AA10" s="79" t="s">
        <v>191</v>
      </c>
      <c r="AB10" s="79" t="s">
        <v>191</v>
      </c>
    </row>
    <row r="11" spans="1:29" x14ac:dyDescent="0.25">
      <c r="A11" s="26" t="s">
        <v>199</v>
      </c>
      <c r="B11" s="79">
        <f t="shared" ref="B11:B31" si="2">+F11+J11+N11+R11+V11+Z11</f>
        <v>13631</v>
      </c>
      <c r="C11" s="79">
        <f t="shared" ref="C11:C31" si="3">+G11+K11+O11+S11+W11+AA11</f>
        <v>6789</v>
      </c>
      <c r="D11" s="79">
        <f t="shared" ref="D11:D31" si="4">+H11+L11+P11+T11+X11+AB11</f>
        <v>6842</v>
      </c>
      <c r="E11" s="79"/>
      <c r="F11" s="79">
        <v>3540</v>
      </c>
      <c r="G11" s="79">
        <v>1814</v>
      </c>
      <c r="H11" s="79">
        <v>1726</v>
      </c>
      <c r="I11" s="79"/>
      <c r="J11" s="79">
        <v>3143</v>
      </c>
      <c r="K11" s="79">
        <v>1516</v>
      </c>
      <c r="L11" s="79">
        <v>1627</v>
      </c>
      <c r="M11" s="79"/>
      <c r="N11" s="79">
        <v>2975</v>
      </c>
      <c r="O11" s="79">
        <v>1454</v>
      </c>
      <c r="P11" s="79">
        <v>1521</v>
      </c>
      <c r="Q11" s="79"/>
      <c r="R11" s="79">
        <v>2001</v>
      </c>
      <c r="S11" s="79">
        <v>1011</v>
      </c>
      <c r="T11" s="79">
        <v>990</v>
      </c>
      <c r="U11" s="79"/>
      <c r="V11" s="79">
        <v>1927</v>
      </c>
      <c r="W11" s="79">
        <v>976</v>
      </c>
      <c r="X11" s="79">
        <v>951</v>
      </c>
      <c r="Y11" s="79"/>
      <c r="Z11" s="79">
        <v>45</v>
      </c>
      <c r="AA11" s="79">
        <v>18</v>
      </c>
      <c r="AB11" s="79">
        <v>27</v>
      </c>
    </row>
    <row r="12" spans="1:29" x14ac:dyDescent="0.25">
      <c r="A12" s="26" t="s">
        <v>200</v>
      </c>
      <c r="B12" s="79">
        <f t="shared" ref="B12:B21" si="5">+F12+J12+N12+R12+V12</f>
        <v>10244</v>
      </c>
      <c r="C12" s="79">
        <f t="shared" ref="C12:C21" si="6">+G12+K12+O12+S12+W12</f>
        <v>5166</v>
      </c>
      <c r="D12" s="79">
        <f t="shared" ref="D12:D21" si="7">+H12+L12+P12+T12+X12</f>
        <v>5078</v>
      </c>
      <c r="E12" s="79"/>
      <c r="F12" s="79">
        <v>2694</v>
      </c>
      <c r="G12" s="79">
        <v>1355</v>
      </c>
      <c r="H12" s="79">
        <v>1339</v>
      </c>
      <c r="I12" s="79"/>
      <c r="J12" s="79">
        <v>2194</v>
      </c>
      <c r="K12" s="79">
        <v>1102</v>
      </c>
      <c r="L12" s="79">
        <v>1092</v>
      </c>
      <c r="M12" s="79"/>
      <c r="N12" s="79">
        <v>2220</v>
      </c>
      <c r="O12" s="79">
        <v>1114</v>
      </c>
      <c r="P12" s="79">
        <v>1106</v>
      </c>
      <c r="Q12" s="79"/>
      <c r="R12" s="79">
        <v>1604</v>
      </c>
      <c r="S12" s="79">
        <v>839</v>
      </c>
      <c r="T12" s="79">
        <v>765</v>
      </c>
      <c r="U12" s="79"/>
      <c r="V12" s="79">
        <v>1532</v>
      </c>
      <c r="W12" s="79">
        <v>756</v>
      </c>
      <c r="X12" s="79">
        <v>776</v>
      </c>
      <c r="Y12" s="79"/>
      <c r="Z12" s="79" t="s">
        <v>191</v>
      </c>
      <c r="AA12" s="79" t="s">
        <v>191</v>
      </c>
      <c r="AB12" s="79" t="s">
        <v>191</v>
      </c>
    </row>
    <row r="13" spans="1:29" x14ac:dyDescent="0.25">
      <c r="A13" s="26" t="s">
        <v>201</v>
      </c>
      <c r="B13" s="79">
        <f t="shared" si="5"/>
        <v>2820</v>
      </c>
      <c r="C13" s="79">
        <f t="shared" si="6"/>
        <v>1448</v>
      </c>
      <c r="D13" s="79">
        <f t="shared" si="7"/>
        <v>1372</v>
      </c>
      <c r="E13" s="79"/>
      <c r="F13" s="79">
        <v>687</v>
      </c>
      <c r="G13" s="79">
        <v>345</v>
      </c>
      <c r="H13" s="79">
        <v>342</v>
      </c>
      <c r="I13" s="79"/>
      <c r="J13" s="79">
        <v>585</v>
      </c>
      <c r="K13" s="79">
        <v>299</v>
      </c>
      <c r="L13" s="79">
        <v>286</v>
      </c>
      <c r="M13" s="79"/>
      <c r="N13" s="79">
        <v>615</v>
      </c>
      <c r="O13" s="79">
        <v>341</v>
      </c>
      <c r="P13" s="79">
        <v>274</v>
      </c>
      <c r="Q13" s="79"/>
      <c r="R13" s="79">
        <v>484</v>
      </c>
      <c r="S13" s="79">
        <v>250</v>
      </c>
      <c r="T13" s="79">
        <v>234</v>
      </c>
      <c r="U13" s="79"/>
      <c r="V13" s="79">
        <v>449</v>
      </c>
      <c r="W13" s="79">
        <v>213</v>
      </c>
      <c r="X13" s="79">
        <v>236</v>
      </c>
      <c r="Y13" s="79"/>
      <c r="Z13" s="79" t="s">
        <v>191</v>
      </c>
      <c r="AA13" s="79" t="s">
        <v>191</v>
      </c>
      <c r="AB13" s="79" t="s">
        <v>191</v>
      </c>
      <c r="AC13" s="121"/>
    </row>
    <row r="14" spans="1:29" x14ac:dyDescent="0.25">
      <c r="A14" s="26" t="s">
        <v>202</v>
      </c>
      <c r="B14" s="79">
        <f t="shared" si="5"/>
        <v>7150</v>
      </c>
      <c r="C14" s="79">
        <f t="shared" si="6"/>
        <v>3472</v>
      </c>
      <c r="D14" s="79">
        <f t="shared" si="7"/>
        <v>3678</v>
      </c>
      <c r="E14" s="79"/>
      <c r="F14" s="79">
        <v>1651</v>
      </c>
      <c r="G14" s="79">
        <v>804</v>
      </c>
      <c r="H14" s="79">
        <v>847</v>
      </c>
      <c r="I14" s="79"/>
      <c r="J14" s="79">
        <v>1479</v>
      </c>
      <c r="K14" s="79">
        <v>700</v>
      </c>
      <c r="L14" s="79">
        <v>779</v>
      </c>
      <c r="M14" s="79"/>
      <c r="N14" s="79">
        <v>1512</v>
      </c>
      <c r="O14" s="79">
        <v>744</v>
      </c>
      <c r="P14" s="79">
        <v>768</v>
      </c>
      <c r="Q14" s="79"/>
      <c r="R14" s="79">
        <v>1267</v>
      </c>
      <c r="S14" s="79">
        <v>620</v>
      </c>
      <c r="T14" s="79">
        <v>647</v>
      </c>
      <c r="U14" s="79"/>
      <c r="V14" s="79">
        <v>1241</v>
      </c>
      <c r="W14" s="79">
        <v>604</v>
      </c>
      <c r="X14" s="79">
        <v>637</v>
      </c>
      <c r="Y14" s="79"/>
      <c r="Z14" s="79" t="s">
        <v>191</v>
      </c>
      <c r="AA14" s="79" t="s">
        <v>191</v>
      </c>
      <c r="AB14" s="79" t="s">
        <v>191</v>
      </c>
      <c r="AC14" s="120"/>
    </row>
    <row r="15" spans="1:29" x14ac:dyDescent="0.25">
      <c r="A15" s="26" t="s">
        <v>203</v>
      </c>
      <c r="B15" s="79">
        <f t="shared" si="5"/>
        <v>1324</v>
      </c>
      <c r="C15" s="79">
        <f t="shared" si="6"/>
        <v>658</v>
      </c>
      <c r="D15" s="79">
        <f t="shared" si="7"/>
        <v>666</v>
      </c>
      <c r="E15" s="79"/>
      <c r="F15" s="79">
        <v>311</v>
      </c>
      <c r="G15" s="79">
        <v>150</v>
      </c>
      <c r="H15" s="79">
        <v>161</v>
      </c>
      <c r="I15" s="79"/>
      <c r="J15" s="79">
        <v>270</v>
      </c>
      <c r="K15" s="79">
        <v>130</v>
      </c>
      <c r="L15" s="79">
        <v>140</v>
      </c>
      <c r="M15" s="79"/>
      <c r="N15" s="79">
        <v>297</v>
      </c>
      <c r="O15" s="79">
        <v>159</v>
      </c>
      <c r="P15" s="79">
        <v>138</v>
      </c>
      <c r="Q15" s="79"/>
      <c r="R15" s="79">
        <v>238</v>
      </c>
      <c r="S15" s="79">
        <v>106</v>
      </c>
      <c r="T15" s="79">
        <v>132</v>
      </c>
      <c r="U15" s="79"/>
      <c r="V15" s="79">
        <v>208</v>
      </c>
      <c r="W15" s="79">
        <v>113</v>
      </c>
      <c r="X15" s="79">
        <v>95</v>
      </c>
      <c r="Y15" s="79"/>
      <c r="Z15" s="79" t="s">
        <v>191</v>
      </c>
      <c r="AA15" s="79" t="s">
        <v>191</v>
      </c>
      <c r="AB15" s="79" t="s">
        <v>191</v>
      </c>
      <c r="AC15" s="121"/>
    </row>
    <row r="16" spans="1:29" x14ac:dyDescent="0.25">
      <c r="A16" s="26" t="s">
        <v>204</v>
      </c>
      <c r="B16" s="79">
        <f t="shared" si="5"/>
        <v>20657</v>
      </c>
      <c r="C16" s="79">
        <f t="shared" si="6"/>
        <v>10277</v>
      </c>
      <c r="D16" s="79">
        <f t="shared" si="7"/>
        <v>10380</v>
      </c>
      <c r="E16" s="79"/>
      <c r="F16" s="79">
        <v>4765</v>
      </c>
      <c r="G16" s="79">
        <v>2435</v>
      </c>
      <c r="H16" s="79">
        <v>2330</v>
      </c>
      <c r="I16" s="79"/>
      <c r="J16" s="79">
        <v>4462</v>
      </c>
      <c r="K16" s="79">
        <v>2251</v>
      </c>
      <c r="L16" s="79">
        <v>2211</v>
      </c>
      <c r="M16" s="79"/>
      <c r="N16" s="79">
        <v>4376</v>
      </c>
      <c r="O16" s="79">
        <v>2179</v>
      </c>
      <c r="P16" s="79">
        <v>2197</v>
      </c>
      <c r="Q16" s="79"/>
      <c r="R16" s="79">
        <v>3675</v>
      </c>
      <c r="S16" s="79">
        <v>1765</v>
      </c>
      <c r="T16" s="79">
        <v>1910</v>
      </c>
      <c r="U16" s="79"/>
      <c r="V16" s="79">
        <v>3379</v>
      </c>
      <c r="W16" s="79">
        <v>1647</v>
      </c>
      <c r="X16" s="79">
        <v>1732</v>
      </c>
      <c r="Y16" s="79"/>
      <c r="Z16" s="79" t="s">
        <v>191</v>
      </c>
      <c r="AA16" s="79" t="s">
        <v>191</v>
      </c>
      <c r="AB16" s="79" t="s">
        <v>191</v>
      </c>
      <c r="AC16" s="121"/>
    </row>
    <row r="17" spans="1:29" x14ac:dyDescent="0.25">
      <c r="A17" s="26" t="s">
        <v>205</v>
      </c>
      <c r="B17" s="79">
        <f t="shared" si="5"/>
        <v>9441</v>
      </c>
      <c r="C17" s="79">
        <f t="shared" si="6"/>
        <v>4713</v>
      </c>
      <c r="D17" s="79">
        <f t="shared" si="7"/>
        <v>4728</v>
      </c>
      <c r="E17" s="79"/>
      <c r="F17" s="79">
        <v>2289</v>
      </c>
      <c r="G17" s="79">
        <v>1104</v>
      </c>
      <c r="H17" s="79">
        <v>1185</v>
      </c>
      <c r="I17" s="79"/>
      <c r="J17" s="79">
        <v>1886</v>
      </c>
      <c r="K17" s="79">
        <v>956</v>
      </c>
      <c r="L17" s="79">
        <v>930</v>
      </c>
      <c r="M17" s="79"/>
      <c r="N17" s="79">
        <v>1790</v>
      </c>
      <c r="O17" s="79">
        <v>896</v>
      </c>
      <c r="P17" s="79">
        <v>894</v>
      </c>
      <c r="Q17" s="79"/>
      <c r="R17" s="79">
        <v>1853</v>
      </c>
      <c r="S17" s="79">
        <v>940</v>
      </c>
      <c r="T17" s="79">
        <v>913</v>
      </c>
      <c r="U17" s="79"/>
      <c r="V17" s="79">
        <v>1623</v>
      </c>
      <c r="W17" s="79">
        <v>817</v>
      </c>
      <c r="X17" s="79">
        <v>806</v>
      </c>
      <c r="Y17" s="79"/>
      <c r="Z17" s="79" t="s">
        <v>191</v>
      </c>
      <c r="AA17" s="79" t="s">
        <v>191</v>
      </c>
      <c r="AB17" s="79" t="s">
        <v>191</v>
      </c>
      <c r="AC17" s="121"/>
    </row>
    <row r="18" spans="1:29" x14ac:dyDescent="0.25">
      <c r="A18" s="26" t="s">
        <v>206</v>
      </c>
      <c r="B18" s="79">
        <f t="shared" si="5"/>
        <v>10118</v>
      </c>
      <c r="C18" s="79">
        <f t="shared" si="6"/>
        <v>4919</v>
      </c>
      <c r="D18" s="79">
        <f t="shared" si="7"/>
        <v>5199</v>
      </c>
      <c r="E18" s="79"/>
      <c r="F18" s="79">
        <v>2527</v>
      </c>
      <c r="G18" s="79">
        <v>1241</v>
      </c>
      <c r="H18" s="79">
        <v>1286</v>
      </c>
      <c r="I18" s="79"/>
      <c r="J18" s="79">
        <v>2059</v>
      </c>
      <c r="K18" s="79">
        <v>1050</v>
      </c>
      <c r="L18" s="79">
        <v>1009</v>
      </c>
      <c r="M18" s="79"/>
      <c r="N18" s="79">
        <v>2030</v>
      </c>
      <c r="O18" s="79">
        <v>984</v>
      </c>
      <c r="P18" s="79">
        <v>1046</v>
      </c>
      <c r="Q18" s="79"/>
      <c r="R18" s="79">
        <v>1770</v>
      </c>
      <c r="S18" s="79">
        <v>841</v>
      </c>
      <c r="T18" s="79">
        <v>929</v>
      </c>
      <c r="U18" s="79"/>
      <c r="V18" s="79">
        <v>1732</v>
      </c>
      <c r="W18" s="79">
        <v>803</v>
      </c>
      <c r="X18" s="79">
        <v>929</v>
      </c>
      <c r="Y18" s="79"/>
      <c r="Z18" s="79" t="s">
        <v>191</v>
      </c>
      <c r="AA18" s="79" t="s">
        <v>191</v>
      </c>
      <c r="AB18" s="79" t="s">
        <v>191</v>
      </c>
      <c r="AC18" s="121"/>
    </row>
    <row r="19" spans="1:29" x14ac:dyDescent="0.25">
      <c r="A19" s="26" t="s">
        <v>207</v>
      </c>
      <c r="B19" s="79">
        <f t="shared" si="5"/>
        <v>3406</v>
      </c>
      <c r="C19" s="79">
        <f t="shared" si="6"/>
        <v>1611</v>
      </c>
      <c r="D19" s="79">
        <f t="shared" si="7"/>
        <v>1795</v>
      </c>
      <c r="E19" s="79"/>
      <c r="F19" s="79">
        <v>905</v>
      </c>
      <c r="G19" s="79">
        <v>434</v>
      </c>
      <c r="H19" s="79">
        <v>471</v>
      </c>
      <c r="I19" s="79"/>
      <c r="J19" s="79">
        <v>718</v>
      </c>
      <c r="K19" s="79">
        <v>354</v>
      </c>
      <c r="L19" s="79">
        <v>364</v>
      </c>
      <c r="M19" s="79"/>
      <c r="N19" s="79">
        <v>692</v>
      </c>
      <c r="O19" s="79">
        <v>319</v>
      </c>
      <c r="P19" s="79">
        <v>373</v>
      </c>
      <c r="Q19" s="79"/>
      <c r="R19" s="79">
        <v>571</v>
      </c>
      <c r="S19" s="79">
        <v>261</v>
      </c>
      <c r="T19" s="79">
        <v>310</v>
      </c>
      <c r="U19" s="79"/>
      <c r="V19" s="79">
        <v>520</v>
      </c>
      <c r="W19" s="79">
        <v>243</v>
      </c>
      <c r="X19" s="79">
        <v>277</v>
      </c>
      <c r="Y19" s="79"/>
      <c r="Z19" s="79" t="s">
        <v>191</v>
      </c>
      <c r="AA19" s="79" t="s">
        <v>191</v>
      </c>
      <c r="AB19" s="79" t="s">
        <v>191</v>
      </c>
      <c r="AC19" s="121"/>
    </row>
    <row r="20" spans="1:29" x14ac:dyDescent="0.25">
      <c r="A20" s="108" t="s">
        <v>208</v>
      </c>
      <c r="B20" s="79">
        <f t="shared" si="5"/>
        <v>17668</v>
      </c>
      <c r="C20" s="79">
        <f t="shared" si="6"/>
        <v>8754</v>
      </c>
      <c r="D20" s="79">
        <f t="shared" si="7"/>
        <v>8914</v>
      </c>
      <c r="E20" s="79"/>
      <c r="F20" s="79">
        <v>4150</v>
      </c>
      <c r="G20" s="79">
        <v>2089</v>
      </c>
      <c r="H20" s="79">
        <v>2061</v>
      </c>
      <c r="I20" s="79"/>
      <c r="J20" s="79">
        <v>3961</v>
      </c>
      <c r="K20" s="79">
        <v>1982</v>
      </c>
      <c r="L20" s="79">
        <v>1979</v>
      </c>
      <c r="M20" s="79"/>
      <c r="N20" s="79">
        <v>3711</v>
      </c>
      <c r="O20" s="79">
        <v>1853</v>
      </c>
      <c r="P20" s="79">
        <v>1858</v>
      </c>
      <c r="Q20" s="79"/>
      <c r="R20" s="79">
        <v>2960</v>
      </c>
      <c r="S20" s="79">
        <v>1452</v>
      </c>
      <c r="T20" s="79">
        <v>1508</v>
      </c>
      <c r="U20" s="79"/>
      <c r="V20" s="79">
        <v>2886</v>
      </c>
      <c r="W20" s="79">
        <v>1378</v>
      </c>
      <c r="X20" s="79">
        <v>1508</v>
      </c>
      <c r="Y20" s="79"/>
      <c r="Z20" s="79" t="s">
        <v>191</v>
      </c>
      <c r="AA20" s="79" t="s">
        <v>191</v>
      </c>
      <c r="AB20" s="79" t="s">
        <v>191</v>
      </c>
      <c r="AC20" s="121"/>
    </row>
    <row r="21" spans="1:29" x14ac:dyDescent="0.25">
      <c r="A21" s="26" t="s">
        <v>209</v>
      </c>
      <c r="B21" s="79">
        <f t="shared" si="5"/>
        <v>5435</v>
      </c>
      <c r="C21" s="79">
        <f t="shared" si="6"/>
        <v>2677</v>
      </c>
      <c r="D21" s="79">
        <f t="shared" si="7"/>
        <v>2758</v>
      </c>
      <c r="E21" s="79"/>
      <c r="F21" s="79">
        <v>1299</v>
      </c>
      <c r="G21" s="79">
        <v>643</v>
      </c>
      <c r="H21" s="79">
        <v>656</v>
      </c>
      <c r="I21" s="79"/>
      <c r="J21" s="79">
        <v>1092</v>
      </c>
      <c r="K21" s="79">
        <v>563</v>
      </c>
      <c r="L21" s="79">
        <v>529</v>
      </c>
      <c r="M21" s="79"/>
      <c r="N21" s="79">
        <v>1080</v>
      </c>
      <c r="O21" s="79">
        <v>539</v>
      </c>
      <c r="P21" s="79">
        <v>541</v>
      </c>
      <c r="Q21" s="79"/>
      <c r="R21" s="79">
        <v>1021</v>
      </c>
      <c r="S21" s="79">
        <v>490</v>
      </c>
      <c r="T21" s="79">
        <v>531</v>
      </c>
      <c r="U21" s="79"/>
      <c r="V21" s="79">
        <v>943</v>
      </c>
      <c r="W21" s="79">
        <v>442</v>
      </c>
      <c r="X21" s="79">
        <v>501</v>
      </c>
      <c r="Y21" s="79"/>
      <c r="Z21" s="79" t="s">
        <v>191</v>
      </c>
      <c r="AA21" s="79" t="s">
        <v>191</v>
      </c>
      <c r="AB21" s="79" t="s">
        <v>191</v>
      </c>
      <c r="AC21" s="121"/>
    </row>
    <row r="22" spans="1:29" x14ac:dyDescent="0.25">
      <c r="A22" s="26" t="s">
        <v>210</v>
      </c>
      <c r="B22" s="79">
        <f t="shared" si="2"/>
        <v>19762</v>
      </c>
      <c r="C22" s="79">
        <f t="shared" si="3"/>
        <v>9689</v>
      </c>
      <c r="D22" s="79">
        <f t="shared" si="4"/>
        <v>10073</v>
      </c>
      <c r="E22" s="79"/>
      <c r="F22" s="79">
        <v>4559</v>
      </c>
      <c r="G22" s="79">
        <v>2295</v>
      </c>
      <c r="H22" s="79">
        <v>2264</v>
      </c>
      <c r="I22" s="79"/>
      <c r="J22" s="79">
        <v>4308</v>
      </c>
      <c r="K22" s="79">
        <v>2116</v>
      </c>
      <c r="L22" s="79">
        <v>2192</v>
      </c>
      <c r="M22" s="79"/>
      <c r="N22" s="79">
        <v>4520</v>
      </c>
      <c r="O22" s="79">
        <v>2185</v>
      </c>
      <c r="P22" s="79">
        <v>2335</v>
      </c>
      <c r="Q22" s="79"/>
      <c r="R22" s="79">
        <v>3108</v>
      </c>
      <c r="S22" s="79">
        <v>1525</v>
      </c>
      <c r="T22" s="79">
        <v>1583</v>
      </c>
      <c r="U22" s="79"/>
      <c r="V22" s="79">
        <v>3257</v>
      </c>
      <c r="W22" s="79">
        <v>1562</v>
      </c>
      <c r="X22" s="79">
        <v>1695</v>
      </c>
      <c r="Y22" s="79"/>
      <c r="Z22" s="79">
        <v>10</v>
      </c>
      <c r="AA22" s="79">
        <v>6</v>
      </c>
      <c r="AB22" s="79">
        <v>4</v>
      </c>
      <c r="AC22" s="121"/>
    </row>
    <row r="23" spans="1:29" x14ac:dyDescent="0.25">
      <c r="A23" s="26" t="s">
        <v>211</v>
      </c>
      <c r="B23" s="79">
        <f>+F23+J23+N23+R23+V23</f>
        <v>3684</v>
      </c>
      <c r="C23" s="79">
        <f>+G23+K23+O23+S23+W23</f>
        <v>1777</v>
      </c>
      <c r="D23" s="79">
        <f>+H23+L23+P23+T23+X23</f>
        <v>1907</v>
      </c>
      <c r="E23" s="79"/>
      <c r="F23" s="79">
        <v>904</v>
      </c>
      <c r="G23" s="79">
        <v>450</v>
      </c>
      <c r="H23" s="79">
        <v>454</v>
      </c>
      <c r="I23" s="79"/>
      <c r="J23" s="79">
        <v>786</v>
      </c>
      <c r="K23" s="79">
        <v>386</v>
      </c>
      <c r="L23" s="79">
        <v>400</v>
      </c>
      <c r="M23" s="79"/>
      <c r="N23" s="79">
        <v>796</v>
      </c>
      <c r="O23" s="79">
        <v>396</v>
      </c>
      <c r="P23" s="79">
        <v>400</v>
      </c>
      <c r="Q23" s="79"/>
      <c r="R23" s="79">
        <v>595</v>
      </c>
      <c r="S23" s="79">
        <v>281</v>
      </c>
      <c r="T23" s="79">
        <v>314</v>
      </c>
      <c r="U23" s="79"/>
      <c r="V23" s="79">
        <v>603</v>
      </c>
      <c r="W23" s="79">
        <v>264</v>
      </c>
      <c r="X23" s="79">
        <v>339</v>
      </c>
      <c r="Y23" s="79"/>
      <c r="Z23" s="79" t="s">
        <v>191</v>
      </c>
      <c r="AA23" s="79" t="s">
        <v>191</v>
      </c>
      <c r="AB23" s="79" t="s">
        <v>191</v>
      </c>
      <c r="AC23" s="120"/>
    </row>
    <row r="24" spans="1:29" x14ac:dyDescent="0.25">
      <c r="A24" s="26" t="s">
        <v>212</v>
      </c>
      <c r="B24" s="79">
        <f t="shared" si="2"/>
        <v>6553</v>
      </c>
      <c r="C24" s="79">
        <f t="shared" si="3"/>
        <v>3148</v>
      </c>
      <c r="D24" s="79">
        <f t="shared" si="4"/>
        <v>3405</v>
      </c>
      <c r="E24" s="79"/>
      <c r="F24" s="79">
        <v>1644</v>
      </c>
      <c r="G24" s="79">
        <v>842</v>
      </c>
      <c r="H24" s="79">
        <v>802</v>
      </c>
      <c r="I24" s="79"/>
      <c r="J24" s="79">
        <v>1338</v>
      </c>
      <c r="K24" s="79">
        <v>638</v>
      </c>
      <c r="L24" s="79">
        <v>700</v>
      </c>
      <c r="M24" s="79"/>
      <c r="N24" s="79">
        <v>1194</v>
      </c>
      <c r="O24" s="79">
        <v>580</v>
      </c>
      <c r="P24" s="79">
        <v>614</v>
      </c>
      <c r="Q24" s="79"/>
      <c r="R24" s="79">
        <v>1284</v>
      </c>
      <c r="S24" s="79">
        <v>600</v>
      </c>
      <c r="T24" s="79">
        <v>684</v>
      </c>
      <c r="U24" s="79"/>
      <c r="V24" s="79">
        <v>1052</v>
      </c>
      <c r="W24" s="79">
        <v>474</v>
      </c>
      <c r="X24" s="79">
        <v>578</v>
      </c>
      <c r="Y24" s="79"/>
      <c r="Z24" s="79">
        <v>41</v>
      </c>
      <c r="AA24" s="79">
        <v>14</v>
      </c>
      <c r="AB24" s="79">
        <v>27</v>
      </c>
      <c r="AC24" s="121"/>
    </row>
    <row r="25" spans="1:29" x14ac:dyDescent="0.25">
      <c r="A25" s="26" t="s">
        <v>213</v>
      </c>
      <c r="B25" s="79">
        <f>+F25+J25+N25+R25+V25</f>
        <v>2987</v>
      </c>
      <c r="C25" s="79">
        <f>+G25+K25+O25+S25+W25</f>
        <v>1448</v>
      </c>
      <c r="D25" s="79">
        <f>+H25+L25+P25+T25+X25</f>
        <v>1539</v>
      </c>
      <c r="E25" s="79"/>
      <c r="F25" s="79">
        <v>702</v>
      </c>
      <c r="G25" s="79">
        <v>353</v>
      </c>
      <c r="H25" s="79">
        <v>349</v>
      </c>
      <c r="I25" s="79"/>
      <c r="J25" s="79">
        <v>552</v>
      </c>
      <c r="K25" s="79">
        <v>254</v>
      </c>
      <c r="L25" s="79">
        <v>298</v>
      </c>
      <c r="M25" s="79"/>
      <c r="N25" s="79">
        <v>607</v>
      </c>
      <c r="O25" s="79">
        <v>310</v>
      </c>
      <c r="P25" s="79">
        <v>297</v>
      </c>
      <c r="Q25" s="79"/>
      <c r="R25" s="79">
        <v>596</v>
      </c>
      <c r="S25" s="79">
        <v>275</v>
      </c>
      <c r="T25" s="79">
        <v>321</v>
      </c>
      <c r="U25" s="79"/>
      <c r="V25" s="79">
        <v>530</v>
      </c>
      <c r="W25" s="79">
        <v>256</v>
      </c>
      <c r="X25" s="79">
        <v>274</v>
      </c>
      <c r="Y25" s="79"/>
      <c r="Z25" s="79" t="s">
        <v>191</v>
      </c>
      <c r="AA25" s="79" t="s">
        <v>191</v>
      </c>
      <c r="AB25" s="79" t="s">
        <v>191</v>
      </c>
      <c r="AC25" s="121"/>
    </row>
    <row r="26" spans="1:29" x14ac:dyDescent="0.25">
      <c r="A26" s="26" t="s">
        <v>214</v>
      </c>
      <c r="B26" s="79">
        <f t="shared" si="2"/>
        <v>4633</v>
      </c>
      <c r="C26" s="79">
        <f t="shared" si="3"/>
        <v>2246</v>
      </c>
      <c r="D26" s="79">
        <f t="shared" si="4"/>
        <v>2387</v>
      </c>
      <c r="E26" s="79"/>
      <c r="F26" s="79">
        <v>1112</v>
      </c>
      <c r="G26" s="79">
        <v>547</v>
      </c>
      <c r="H26" s="79">
        <v>565</v>
      </c>
      <c r="I26" s="79"/>
      <c r="J26" s="79">
        <v>840</v>
      </c>
      <c r="K26" s="79">
        <v>423</v>
      </c>
      <c r="L26" s="79">
        <v>417</v>
      </c>
      <c r="M26" s="79"/>
      <c r="N26" s="79">
        <v>950</v>
      </c>
      <c r="O26" s="79">
        <v>503</v>
      </c>
      <c r="P26" s="79">
        <v>447</v>
      </c>
      <c r="Q26" s="79"/>
      <c r="R26" s="79">
        <v>921</v>
      </c>
      <c r="S26" s="79">
        <v>432</v>
      </c>
      <c r="T26" s="79">
        <v>489</v>
      </c>
      <c r="U26" s="79"/>
      <c r="V26" s="79">
        <v>788</v>
      </c>
      <c r="W26" s="79">
        <v>331</v>
      </c>
      <c r="X26" s="79">
        <v>457</v>
      </c>
      <c r="Y26" s="79"/>
      <c r="Z26" s="79">
        <v>22</v>
      </c>
      <c r="AA26" s="79">
        <v>10</v>
      </c>
      <c r="AB26" s="79">
        <v>12</v>
      </c>
      <c r="AC26" s="121"/>
    </row>
    <row r="27" spans="1:29" x14ac:dyDescent="0.25">
      <c r="A27" s="26" t="s">
        <v>215</v>
      </c>
      <c r="B27" s="79">
        <f t="shared" ref="B27:D30" si="8">+F27+J27+N27+R27+V27</f>
        <v>2578</v>
      </c>
      <c r="C27" s="79">
        <f t="shared" si="8"/>
        <v>1218</v>
      </c>
      <c r="D27" s="79">
        <f t="shared" si="8"/>
        <v>1360</v>
      </c>
      <c r="E27" s="79"/>
      <c r="F27" s="79">
        <v>623</v>
      </c>
      <c r="G27" s="79">
        <v>300</v>
      </c>
      <c r="H27" s="79">
        <v>323</v>
      </c>
      <c r="I27" s="79"/>
      <c r="J27" s="79">
        <v>472</v>
      </c>
      <c r="K27" s="79">
        <v>227</v>
      </c>
      <c r="L27" s="79">
        <v>245</v>
      </c>
      <c r="M27" s="79"/>
      <c r="N27" s="79">
        <v>528</v>
      </c>
      <c r="O27" s="79">
        <v>256</v>
      </c>
      <c r="P27" s="79">
        <v>272</v>
      </c>
      <c r="Q27" s="79"/>
      <c r="R27" s="79">
        <v>465</v>
      </c>
      <c r="S27" s="79">
        <v>216</v>
      </c>
      <c r="T27" s="79">
        <v>249</v>
      </c>
      <c r="U27" s="79"/>
      <c r="V27" s="79">
        <v>490</v>
      </c>
      <c r="W27" s="79">
        <v>219</v>
      </c>
      <c r="X27" s="79">
        <v>271</v>
      </c>
      <c r="Y27" s="79"/>
      <c r="Z27" s="79" t="s">
        <v>191</v>
      </c>
      <c r="AA27" s="79" t="s">
        <v>191</v>
      </c>
      <c r="AB27" s="79" t="s">
        <v>191</v>
      </c>
      <c r="AC27" s="121"/>
    </row>
    <row r="28" spans="1:29" x14ac:dyDescent="0.25">
      <c r="A28" s="26" t="s">
        <v>216</v>
      </c>
      <c r="B28" s="79">
        <f t="shared" si="8"/>
        <v>7766</v>
      </c>
      <c r="C28" s="79">
        <f t="shared" si="8"/>
        <v>3819</v>
      </c>
      <c r="D28" s="79">
        <f t="shared" si="8"/>
        <v>3947</v>
      </c>
      <c r="E28" s="79"/>
      <c r="F28" s="79">
        <v>1902</v>
      </c>
      <c r="G28" s="79">
        <v>956</v>
      </c>
      <c r="H28" s="79">
        <v>946</v>
      </c>
      <c r="I28" s="79"/>
      <c r="J28" s="79">
        <v>1550</v>
      </c>
      <c r="K28" s="79">
        <v>768</v>
      </c>
      <c r="L28" s="79">
        <v>782</v>
      </c>
      <c r="M28" s="79"/>
      <c r="N28" s="79">
        <v>1538</v>
      </c>
      <c r="O28" s="79">
        <v>732</v>
      </c>
      <c r="P28" s="79">
        <v>806</v>
      </c>
      <c r="Q28" s="79"/>
      <c r="R28" s="79">
        <v>1502</v>
      </c>
      <c r="S28" s="79">
        <v>734</v>
      </c>
      <c r="T28" s="79">
        <v>768</v>
      </c>
      <c r="U28" s="79"/>
      <c r="V28" s="79">
        <v>1274</v>
      </c>
      <c r="W28" s="79">
        <v>629</v>
      </c>
      <c r="X28" s="79">
        <v>645</v>
      </c>
      <c r="Y28" s="79"/>
      <c r="Z28" s="79" t="s">
        <v>191</v>
      </c>
      <c r="AA28" s="79" t="s">
        <v>191</v>
      </c>
      <c r="AB28" s="79" t="s">
        <v>191</v>
      </c>
      <c r="AC28" s="121"/>
    </row>
    <row r="29" spans="1:29" x14ac:dyDescent="0.25">
      <c r="A29" s="26" t="s">
        <v>217</v>
      </c>
      <c r="B29" s="79">
        <f t="shared" si="8"/>
        <v>4827</v>
      </c>
      <c r="C29" s="79">
        <f t="shared" si="8"/>
        <v>2384</v>
      </c>
      <c r="D29" s="79">
        <f t="shared" si="8"/>
        <v>2443</v>
      </c>
      <c r="E29" s="79"/>
      <c r="F29" s="79">
        <v>1210</v>
      </c>
      <c r="G29" s="79">
        <v>590</v>
      </c>
      <c r="H29" s="79">
        <v>620</v>
      </c>
      <c r="I29" s="79"/>
      <c r="J29" s="79">
        <v>981</v>
      </c>
      <c r="K29" s="79">
        <v>500</v>
      </c>
      <c r="L29" s="79">
        <v>481</v>
      </c>
      <c r="M29" s="79"/>
      <c r="N29" s="79">
        <v>1027</v>
      </c>
      <c r="O29" s="79">
        <v>507</v>
      </c>
      <c r="P29" s="79">
        <v>520</v>
      </c>
      <c r="Q29" s="79"/>
      <c r="R29" s="79">
        <v>816</v>
      </c>
      <c r="S29" s="79">
        <v>405</v>
      </c>
      <c r="T29" s="79">
        <v>411</v>
      </c>
      <c r="U29" s="79"/>
      <c r="V29" s="79">
        <v>793</v>
      </c>
      <c r="W29" s="79">
        <v>382</v>
      </c>
      <c r="X29" s="79">
        <v>411</v>
      </c>
      <c r="Y29" s="79"/>
      <c r="Z29" s="79" t="s">
        <v>191</v>
      </c>
      <c r="AA29" s="79" t="s">
        <v>191</v>
      </c>
      <c r="AB29" s="79" t="s">
        <v>191</v>
      </c>
      <c r="AC29" s="121"/>
    </row>
    <row r="30" spans="1:29" x14ac:dyDescent="0.25">
      <c r="A30" s="26" t="s">
        <v>218</v>
      </c>
      <c r="B30" s="79">
        <f t="shared" si="8"/>
        <v>1377</v>
      </c>
      <c r="C30" s="79">
        <f t="shared" si="8"/>
        <v>661</v>
      </c>
      <c r="D30" s="79">
        <f t="shared" si="8"/>
        <v>716</v>
      </c>
      <c r="E30" s="79"/>
      <c r="F30" s="79">
        <v>299</v>
      </c>
      <c r="G30" s="79">
        <v>142</v>
      </c>
      <c r="H30" s="79">
        <v>157</v>
      </c>
      <c r="I30" s="79"/>
      <c r="J30" s="79">
        <v>288</v>
      </c>
      <c r="K30" s="79">
        <v>135</v>
      </c>
      <c r="L30" s="79">
        <v>153</v>
      </c>
      <c r="M30" s="79"/>
      <c r="N30" s="79">
        <v>283</v>
      </c>
      <c r="O30" s="79">
        <v>147</v>
      </c>
      <c r="P30" s="79">
        <v>136</v>
      </c>
      <c r="Q30" s="79"/>
      <c r="R30" s="79">
        <v>253</v>
      </c>
      <c r="S30" s="79">
        <v>116</v>
      </c>
      <c r="T30" s="79">
        <v>137</v>
      </c>
      <c r="U30" s="79"/>
      <c r="V30" s="79">
        <v>254</v>
      </c>
      <c r="W30" s="79">
        <v>121</v>
      </c>
      <c r="X30" s="79">
        <v>133</v>
      </c>
      <c r="Y30" s="79"/>
      <c r="Z30" s="79" t="s">
        <v>191</v>
      </c>
      <c r="AA30" s="79" t="s">
        <v>191</v>
      </c>
      <c r="AB30" s="79" t="s">
        <v>191</v>
      </c>
      <c r="AC30" s="121"/>
    </row>
    <row r="31" spans="1:29" x14ac:dyDescent="0.25">
      <c r="A31" s="26" t="s">
        <v>219</v>
      </c>
      <c r="B31" s="79">
        <f t="shared" si="2"/>
        <v>4044</v>
      </c>
      <c r="C31" s="79">
        <f t="shared" si="3"/>
        <v>2022</v>
      </c>
      <c r="D31" s="79">
        <f t="shared" si="4"/>
        <v>2022</v>
      </c>
      <c r="E31" s="79"/>
      <c r="F31" s="79">
        <v>1131</v>
      </c>
      <c r="G31" s="79">
        <v>582</v>
      </c>
      <c r="H31" s="79">
        <v>549</v>
      </c>
      <c r="I31" s="79"/>
      <c r="J31" s="79">
        <v>839</v>
      </c>
      <c r="K31" s="79">
        <v>443</v>
      </c>
      <c r="L31" s="79">
        <v>396</v>
      </c>
      <c r="M31" s="79"/>
      <c r="N31" s="79">
        <v>786</v>
      </c>
      <c r="O31" s="79">
        <v>380</v>
      </c>
      <c r="P31" s="79">
        <v>406</v>
      </c>
      <c r="Q31" s="79"/>
      <c r="R31" s="79">
        <v>684</v>
      </c>
      <c r="S31" s="79">
        <v>326</v>
      </c>
      <c r="T31" s="79">
        <v>358</v>
      </c>
      <c r="U31" s="79"/>
      <c r="V31" s="79">
        <v>585</v>
      </c>
      <c r="W31" s="79">
        <v>279</v>
      </c>
      <c r="X31" s="79">
        <v>306</v>
      </c>
      <c r="Y31" s="79"/>
      <c r="Z31" s="79">
        <v>19</v>
      </c>
      <c r="AA31" s="79">
        <v>12</v>
      </c>
      <c r="AB31" s="79">
        <v>7</v>
      </c>
      <c r="AC31" s="121"/>
    </row>
    <row r="32" spans="1:29" x14ac:dyDescent="0.25">
      <c r="A32" s="26" t="s">
        <v>220</v>
      </c>
      <c r="B32" s="79">
        <f t="shared" ref="B32:D35" si="9">+F32+J32+N32+R32+V32</f>
        <v>831</v>
      </c>
      <c r="C32" s="79">
        <f t="shared" si="9"/>
        <v>420</v>
      </c>
      <c r="D32" s="79">
        <f t="shared" si="9"/>
        <v>411</v>
      </c>
      <c r="E32" s="79"/>
      <c r="F32" s="79">
        <v>205</v>
      </c>
      <c r="G32" s="79">
        <v>100</v>
      </c>
      <c r="H32" s="79">
        <v>105</v>
      </c>
      <c r="I32" s="79"/>
      <c r="J32" s="79">
        <v>167</v>
      </c>
      <c r="K32" s="79">
        <v>88</v>
      </c>
      <c r="L32" s="79">
        <v>79</v>
      </c>
      <c r="M32" s="79"/>
      <c r="N32" s="79">
        <v>185</v>
      </c>
      <c r="O32" s="79">
        <v>94</v>
      </c>
      <c r="P32" s="79">
        <v>91</v>
      </c>
      <c r="Q32" s="79"/>
      <c r="R32" s="79">
        <v>151</v>
      </c>
      <c r="S32" s="79">
        <v>77</v>
      </c>
      <c r="T32" s="79">
        <v>74</v>
      </c>
      <c r="U32" s="79"/>
      <c r="V32" s="79">
        <v>123</v>
      </c>
      <c r="W32" s="79">
        <v>61</v>
      </c>
      <c r="X32" s="79">
        <v>62</v>
      </c>
      <c r="Y32" s="79"/>
      <c r="Z32" s="79" t="s">
        <v>191</v>
      </c>
      <c r="AA32" s="79" t="s">
        <v>191</v>
      </c>
      <c r="AB32" s="79" t="s">
        <v>191</v>
      </c>
      <c r="AC32" s="121"/>
    </row>
    <row r="33" spans="1:29" x14ac:dyDescent="0.25">
      <c r="A33" s="26" t="s">
        <v>221</v>
      </c>
      <c r="B33" s="79">
        <f t="shared" si="9"/>
        <v>9927</v>
      </c>
      <c r="C33" s="79">
        <f t="shared" si="9"/>
        <v>4887</v>
      </c>
      <c r="D33" s="79">
        <f t="shared" si="9"/>
        <v>5040</v>
      </c>
      <c r="E33" s="79"/>
      <c r="F33" s="79">
        <v>2647</v>
      </c>
      <c r="G33" s="79">
        <v>1348</v>
      </c>
      <c r="H33" s="79">
        <v>1299</v>
      </c>
      <c r="I33" s="79"/>
      <c r="J33" s="79">
        <v>2077</v>
      </c>
      <c r="K33" s="79">
        <v>1037</v>
      </c>
      <c r="L33" s="79">
        <v>1040</v>
      </c>
      <c r="M33" s="79"/>
      <c r="N33" s="79">
        <v>1936</v>
      </c>
      <c r="O33" s="79">
        <v>964</v>
      </c>
      <c r="P33" s="79">
        <v>972</v>
      </c>
      <c r="Q33" s="79"/>
      <c r="R33" s="79">
        <v>1734</v>
      </c>
      <c r="S33" s="79">
        <v>822</v>
      </c>
      <c r="T33" s="79">
        <v>912</v>
      </c>
      <c r="U33" s="79"/>
      <c r="V33" s="79">
        <v>1533</v>
      </c>
      <c r="W33" s="79">
        <v>716</v>
      </c>
      <c r="X33" s="79">
        <v>817</v>
      </c>
      <c r="Y33" s="79"/>
      <c r="Z33" s="79" t="s">
        <v>191</v>
      </c>
      <c r="AA33" s="79" t="s">
        <v>191</v>
      </c>
      <c r="AB33" s="79" t="s">
        <v>191</v>
      </c>
      <c r="AC33" s="121"/>
    </row>
    <row r="34" spans="1:29" x14ac:dyDescent="0.25">
      <c r="A34" s="26" t="s">
        <v>222</v>
      </c>
      <c r="B34" s="79">
        <f t="shared" si="9"/>
        <v>9205</v>
      </c>
      <c r="C34" s="79">
        <f t="shared" si="9"/>
        <v>4500</v>
      </c>
      <c r="D34" s="79">
        <f t="shared" si="9"/>
        <v>4705</v>
      </c>
      <c r="E34" s="79"/>
      <c r="F34" s="79">
        <v>2373</v>
      </c>
      <c r="G34" s="79">
        <v>1195</v>
      </c>
      <c r="H34" s="79">
        <v>1178</v>
      </c>
      <c r="I34" s="79"/>
      <c r="J34" s="79">
        <v>1888</v>
      </c>
      <c r="K34" s="79">
        <v>912</v>
      </c>
      <c r="L34" s="79">
        <v>976</v>
      </c>
      <c r="M34" s="79"/>
      <c r="N34" s="79">
        <v>1838</v>
      </c>
      <c r="O34" s="79">
        <v>896</v>
      </c>
      <c r="P34" s="79">
        <v>942</v>
      </c>
      <c r="Q34" s="79"/>
      <c r="R34" s="79">
        <v>1601</v>
      </c>
      <c r="S34" s="79">
        <v>790</v>
      </c>
      <c r="T34" s="79">
        <v>811</v>
      </c>
      <c r="U34" s="79"/>
      <c r="V34" s="79">
        <v>1505</v>
      </c>
      <c r="W34" s="79">
        <v>707</v>
      </c>
      <c r="X34" s="79">
        <v>798</v>
      </c>
      <c r="Y34" s="79"/>
      <c r="Z34" s="79" t="s">
        <v>191</v>
      </c>
      <c r="AA34" s="79" t="s">
        <v>191</v>
      </c>
      <c r="AB34" s="79" t="s">
        <v>191</v>
      </c>
    </row>
    <row r="35" spans="1:29" ht="15.75" thickBot="1" x14ac:dyDescent="0.3">
      <c r="A35" s="27" t="s">
        <v>223</v>
      </c>
      <c r="B35" s="141">
        <f t="shared" si="9"/>
        <v>1410</v>
      </c>
      <c r="C35" s="141">
        <f t="shared" si="9"/>
        <v>711</v>
      </c>
      <c r="D35" s="141">
        <f t="shared" si="9"/>
        <v>699</v>
      </c>
      <c r="E35" s="141"/>
      <c r="F35" s="141">
        <v>402</v>
      </c>
      <c r="G35" s="141">
        <v>205</v>
      </c>
      <c r="H35" s="141">
        <v>197</v>
      </c>
      <c r="I35" s="141"/>
      <c r="J35" s="141">
        <v>347</v>
      </c>
      <c r="K35" s="141">
        <v>179</v>
      </c>
      <c r="L35" s="141">
        <v>168</v>
      </c>
      <c r="M35" s="141"/>
      <c r="N35" s="141">
        <v>276</v>
      </c>
      <c r="O35" s="141">
        <v>140</v>
      </c>
      <c r="P35" s="141">
        <v>136</v>
      </c>
      <c r="Q35" s="141"/>
      <c r="R35" s="141">
        <v>192</v>
      </c>
      <c r="S35" s="141">
        <v>90</v>
      </c>
      <c r="T35" s="141">
        <v>102</v>
      </c>
      <c r="U35" s="141"/>
      <c r="V35" s="141">
        <v>193</v>
      </c>
      <c r="W35" s="141">
        <v>97</v>
      </c>
      <c r="X35" s="141">
        <v>96</v>
      </c>
      <c r="Y35" s="141"/>
      <c r="Z35" s="141" t="s">
        <v>191</v>
      </c>
      <c r="AA35" s="141" t="s">
        <v>191</v>
      </c>
      <c r="AB35" s="141" t="s">
        <v>191</v>
      </c>
      <c r="AC35" s="121"/>
    </row>
    <row r="36" spans="1:29" x14ac:dyDescent="0.25">
      <c r="A36" s="218" t="s">
        <v>122</v>
      </c>
      <c r="B36" s="218"/>
      <c r="C36" s="218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AC36" s="121"/>
    </row>
    <row r="37" spans="1:29" x14ac:dyDescent="0.25">
      <c r="AC37" s="121"/>
    </row>
    <row r="38" spans="1:29" x14ac:dyDescent="0.25">
      <c r="AC38" s="121"/>
    </row>
    <row r="39" spans="1:29" x14ac:dyDescent="0.25">
      <c r="AC39" s="121"/>
    </row>
    <row r="40" spans="1:29" x14ac:dyDescent="0.25">
      <c r="AC40" s="121"/>
    </row>
    <row r="41" spans="1:29" x14ac:dyDescent="0.25">
      <c r="AC41" s="120"/>
    </row>
    <row r="42" spans="1:29" x14ac:dyDescent="0.25">
      <c r="AC42" s="121"/>
    </row>
    <row r="43" spans="1:29" x14ac:dyDescent="0.25">
      <c r="AC43" s="121"/>
    </row>
    <row r="44" spans="1:29" x14ac:dyDescent="0.25">
      <c r="AC44" s="121"/>
    </row>
  </sheetData>
  <mergeCells count="14">
    <mergeCell ref="R6:T6"/>
    <mergeCell ref="V6:X6"/>
    <mergeCell ref="Z6:AB6"/>
    <mergeCell ref="A36:O36"/>
    <mergeCell ref="A6:A7"/>
    <mergeCell ref="B6:D6"/>
    <mergeCell ref="F6:H6"/>
    <mergeCell ref="J6:L6"/>
    <mergeCell ref="N6:P6"/>
    <mergeCell ref="A1:AB1"/>
    <mergeCell ref="A2:AB2"/>
    <mergeCell ref="A3:AB3"/>
    <mergeCell ref="A4:AB4"/>
    <mergeCell ref="A5:AB5"/>
  </mergeCells>
  <hyperlinks>
    <hyperlink ref="AC2" location="Contenido!A1" display="Contenido" xr:uid="{BD07D1FD-57BD-47FF-84AD-A57FAB3121D0}"/>
  </hyperlinks>
  <pageMargins left="0.7" right="0.7" top="0.75" bottom="0.75" header="0.3" footer="0.3"/>
  <pageSetup scale="61" orientation="landscape" r:id="rId1"/>
  <ignoredErrors>
    <ignoredError sqref="B10:D10 B22:D22 B24:D24 B26:D26 B31:D31 B11:D11 B23:D23 B25:D25" formula="1"/>
  </ignoredError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887C6-9EE0-4B31-AD3C-7CE779A731A1}">
  <sheetPr>
    <tabColor rgb="FFF2DAB1"/>
    <pageSetUpPr fitToPage="1"/>
  </sheetPr>
  <dimension ref="A1:AC44"/>
  <sheetViews>
    <sheetView showGridLines="0" topLeftCell="C1" workbookViewId="0">
      <selection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" customWidth="1"/>
    <col min="6" max="8" width="8.28515625" customWidth="1"/>
    <col min="9" max="9" width="1" customWidth="1"/>
    <col min="10" max="12" width="8.28515625" customWidth="1"/>
    <col min="13" max="13" width="1.28515625" customWidth="1"/>
    <col min="14" max="16" width="8.28515625" customWidth="1"/>
    <col min="17" max="17" width="1.28515625" customWidth="1"/>
    <col min="18" max="20" width="8.28515625" customWidth="1"/>
    <col min="21" max="21" width="1" customWidth="1"/>
    <col min="22" max="24" width="8.28515625" customWidth="1"/>
    <col min="25" max="25" width="1.140625" customWidth="1"/>
    <col min="26" max="28" width="8.28515625" customWidth="1"/>
    <col min="29" max="29" width="14" style="119" customWidth="1"/>
  </cols>
  <sheetData>
    <row r="1" spans="1:29" x14ac:dyDescent="0.25">
      <c r="A1" s="223" t="s">
        <v>276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</row>
    <row r="2" spans="1:29" x14ac:dyDescent="0.25">
      <c r="A2" s="224" t="s">
        <v>277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114" t="s">
        <v>0</v>
      </c>
    </row>
    <row r="3" spans="1:29" x14ac:dyDescent="0.25">
      <c r="A3" s="223" t="s">
        <v>195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</row>
    <row r="4" spans="1:29" x14ac:dyDescent="0.25">
      <c r="A4" s="224" t="s">
        <v>112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</row>
    <row r="5" spans="1:29" x14ac:dyDescent="0.25">
      <c r="A5" s="224" t="s">
        <v>182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120"/>
    </row>
    <row r="6" spans="1:29" x14ac:dyDescent="0.25">
      <c r="A6" s="227" t="s">
        <v>196</v>
      </c>
      <c r="B6" s="226" t="s">
        <v>130</v>
      </c>
      <c r="C6" s="226"/>
      <c r="D6" s="226"/>
      <c r="E6" s="82"/>
      <c r="F6" s="226" t="s">
        <v>158</v>
      </c>
      <c r="G6" s="226"/>
      <c r="H6" s="226"/>
      <c r="I6" s="82"/>
      <c r="J6" s="226" t="s">
        <v>159</v>
      </c>
      <c r="K6" s="226"/>
      <c r="L6" s="226"/>
      <c r="M6" s="82"/>
      <c r="N6" s="226" t="s">
        <v>160</v>
      </c>
      <c r="O6" s="226"/>
      <c r="P6" s="226"/>
      <c r="Q6" s="82"/>
      <c r="R6" s="226" t="s">
        <v>162</v>
      </c>
      <c r="S6" s="226"/>
      <c r="T6" s="226"/>
      <c r="U6" s="82"/>
      <c r="V6" s="226" t="s">
        <v>163</v>
      </c>
      <c r="W6" s="226"/>
      <c r="X6" s="226"/>
      <c r="Y6" s="82"/>
      <c r="Z6" s="226" t="s">
        <v>164</v>
      </c>
      <c r="AA6" s="226"/>
      <c r="AB6" s="226"/>
    </row>
    <row r="7" spans="1:29" x14ac:dyDescent="0.25">
      <c r="A7" s="227"/>
      <c r="B7" s="83" t="s">
        <v>130</v>
      </c>
      <c r="C7" s="83" t="s">
        <v>184</v>
      </c>
      <c r="D7" s="83" t="s">
        <v>185</v>
      </c>
      <c r="E7" s="82"/>
      <c r="F7" s="83" t="s">
        <v>130</v>
      </c>
      <c r="G7" s="83" t="s">
        <v>184</v>
      </c>
      <c r="H7" s="83" t="s">
        <v>185</v>
      </c>
      <c r="I7" s="82"/>
      <c r="J7" s="83" t="s">
        <v>130</v>
      </c>
      <c r="K7" s="83" t="s">
        <v>184</v>
      </c>
      <c r="L7" s="83" t="s">
        <v>185</v>
      </c>
      <c r="M7" s="82"/>
      <c r="N7" s="83" t="s">
        <v>130</v>
      </c>
      <c r="O7" s="83" t="s">
        <v>184</v>
      </c>
      <c r="P7" s="83" t="s">
        <v>185</v>
      </c>
      <c r="Q7" s="82"/>
      <c r="R7" s="83" t="s">
        <v>130</v>
      </c>
      <c r="S7" s="83" t="s">
        <v>184</v>
      </c>
      <c r="T7" s="83" t="s">
        <v>185</v>
      </c>
      <c r="U7" s="82"/>
      <c r="V7" s="83" t="s">
        <v>130</v>
      </c>
      <c r="W7" s="83" t="s">
        <v>184</v>
      </c>
      <c r="X7" s="83" t="s">
        <v>185</v>
      </c>
      <c r="Y7" s="82"/>
      <c r="Z7" s="83" t="s">
        <v>130</v>
      </c>
      <c r="AA7" s="83" t="s">
        <v>184</v>
      </c>
      <c r="AB7" s="83" t="s">
        <v>185</v>
      </c>
      <c r="AC7" s="120"/>
    </row>
    <row r="8" spans="1:29" s="2" customFormat="1" x14ac:dyDescent="0.25">
      <c r="A8" s="25" t="s">
        <v>130</v>
      </c>
      <c r="B8" s="80">
        <v>90.976279329129667</v>
      </c>
      <c r="C8" s="80">
        <v>89.535659883273141</v>
      </c>
      <c r="D8" s="80">
        <v>92.424059995183867</v>
      </c>
      <c r="E8" s="80"/>
      <c r="F8" s="80">
        <v>87.192192443544201</v>
      </c>
      <c r="G8" s="80">
        <v>85.844838921762005</v>
      </c>
      <c r="H8" s="80">
        <v>88.590237746017664</v>
      </c>
      <c r="I8" s="80"/>
      <c r="J8" s="80">
        <v>90.446607442782849</v>
      </c>
      <c r="K8" s="80">
        <v>89.080759808843013</v>
      </c>
      <c r="L8" s="80">
        <v>91.833904388970467</v>
      </c>
      <c r="M8" s="80"/>
      <c r="N8" s="80">
        <v>93.861255429690829</v>
      </c>
      <c r="O8" s="80">
        <v>92.621210834677754</v>
      </c>
      <c r="P8" s="80">
        <v>95.108927808628792</v>
      </c>
      <c r="Q8" s="80"/>
      <c r="R8" s="80">
        <v>89.094515809081457</v>
      </c>
      <c r="S8" s="80">
        <v>86.986400813047467</v>
      </c>
      <c r="T8" s="80">
        <v>91.201509141917384</v>
      </c>
      <c r="U8" s="80"/>
      <c r="V8" s="80">
        <v>96.449287604888212</v>
      </c>
      <c r="W8" s="80">
        <v>95.556329040491931</v>
      </c>
      <c r="X8" s="80">
        <v>97.291529875246226</v>
      </c>
      <c r="Y8" s="80"/>
      <c r="Z8" s="80">
        <v>91.925465838509311</v>
      </c>
      <c r="AA8" s="80">
        <v>87.179487179487182</v>
      </c>
      <c r="AB8" s="80">
        <v>96.385542168674704</v>
      </c>
      <c r="AC8" s="120"/>
    </row>
    <row r="9" spans="1:29" x14ac:dyDescent="0.25">
      <c r="A9" s="26" t="s">
        <v>197</v>
      </c>
      <c r="B9" s="81">
        <v>90.321722946024991</v>
      </c>
      <c r="C9" s="81">
        <v>89.616613418530349</v>
      </c>
      <c r="D9" s="81">
        <v>91.024960169941579</v>
      </c>
      <c r="E9" s="81"/>
      <c r="F9" s="81">
        <v>86.595107338991511</v>
      </c>
      <c r="G9" s="81">
        <v>85.721343873517782</v>
      </c>
      <c r="H9" s="81">
        <v>87.487386478304742</v>
      </c>
      <c r="I9" s="81"/>
      <c r="J9" s="81">
        <v>87.67985611510791</v>
      </c>
      <c r="K9" s="81">
        <v>88.036253776435046</v>
      </c>
      <c r="L9" s="81">
        <v>87.328970850684115</v>
      </c>
      <c r="M9" s="81"/>
      <c r="N9" s="81">
        <v>93.395252837977296</v>
      </c>
      <c r="O9" s="81">
        <v>92.209536601746137</v>
      </c>
      <c r="P9" s="81">
        <v>94.640338504936523</v>
      </c>
      <c r="Q9" s="81"/>
      <c r="R9" s="81">
        <v>90.213392200147169</v>
      </c>
      <c r="S9" s="81">
        <v>88.94736842105263</v>
      </c>
      <c r="T9" s="81">
        <v>91.426512968299704</v>
      </c>
      <c r="U9" s="81"/>
      <c r="V9" s="81">
        <v>97.579864472410463</v>
      </c>
      <c r="W9" s="81">
        <v>97.017892644135188</v>
      </c>
      <c r="X9" s="81">
        <v>98.113207547169807</v>
      </c>
      <c r="Y9" s="81"/>
      <c r="Z9" s="81">
        <v>100</v>
      </c>
      <c r="AA9" s="81">
        <v>100</v>
      </c>
      <c r="AB9" s="81">
        <v>100</v>
      </c>
      <c r="AC9" s="120"/>
    </row>
    <row r="10" spans="1:29" x14ac:dyDescent="0.25">
      <c r="A10" s="26" t="s">
        <v>198</v>
      </c>
      <c r="B10" s="81">
        <v>91.760077602931673</v>
      </c>
      <c r="C10" s="81">
        <v>90.928586746729579</v>
      </c>
      <c r="D10" s="81">
        <v>92.600216684723719</v>
      </c>
      <c r="E10" s="81"/>
      <c r="F10" s="81">
        <v>88.403288619645167</v>
      </c>
      <c r="G10" s="81">
        <v>89.023336214347452</v>
      </c>
      <c r="H10" s="81">
        <v>87.781629116117855</v>
      </c>
      <c r="I10" s="81"/>
      <c r="J10" s="81">
        <v>91.815789473684205</v>
      </c>
      <c r="K10" s="81">
        <v>90.078740157480325</v>
      </c>
      <c r="L10" s="81">
        <v>93.562005277044861</v>
      </c>
      <c r="M10" s="81"/>
      <c r="N10" s="81">
        <v>94.469200524246403</v>
      </c>
      <c r="O10" s="81">
        <v>93.505807814149946</v>
      </c>
      <c r="P10" s="81">
        <v>95.419052576782931</v>
      </c>
      <c r="Q10" s="81"/>
      <c r="R10" s="81">
        <v>89.147058823529406</v>
      </c>
      <c r="S10" s="81">
        <v>87.307032590051463</v>
      </c>
      <c r="T10" s="81">
        <v>91.096305269533616</v>
      </c>
      <c r="U10" s="81"/>
      <c r="V10" s="81">
        <v>96.505652620760529</v>
      </c>
      <c r="W10" s="81">
        <v>96.038251366120221</v>
      </c>
      <c r="X10" s="81">
        <v>96.975945017182127</v>
      </c>
      <c r="Y10" s="81"/>
      <c r="Z10" s="81" t="s">
        <v>191</v>
      </c>
      <c r="AA10" s="81" t="s">
        <v>191</v>
      </c>
      <c r="AB10" s="81" t="s">
        <v>191</v>
      </c>
    </row>
    <row r="11" spans="1:29" x14ac:dyDescent="0.25">
      <c r="A11" s="26" t="s">
        <v>199</v>
      </c>
      <c r="B11" s="81">
        <v>90.122314049586777</v>
      </c>
      <c r="C11" s="81">
        <v>88.687132593076427</v>
      </c>
      <c r="D11" s="81">
        <v>91.59303882195448</v>
      </c>
      <c r="E11" s="81"/>
      <c r="F11" s="81">
        <v>86.152348503285467</v>
      </c>
      <c r="G11" s="81">
        <v>85.566037735849051</v>
      </c>
      <c r="H11" s="81">
        <v>86.777275012569135</v>
      </c>
      <c r="I11" s="81"/>
      <c r="J11" s="81">
        <v>91.927464170810183</v>
      </c>
      <c r="K11" s="81">
        <v>89.704142011834321</v>
      </c>
      <c r="L11" s="81">
        <v>94.100636205899363</v>
      </c>
      <c r="M11" s="81"/>
      <c r="N11" s="81">
        <v>91.425937307928706</v>
      </c>
      <c r="O11" s="81">
        <v>90.142591444513329</v>
      </c>
      <c r="P11" s="81">
        <v>92.687385740402192</v>
      </c>
      <c r="Q11" s="81"/>
      <c r="R11" s="81">
        <v>86.212839293408024</v>
      </c>
      <c r="S11" s="81">
        <v>83.830845771144283</v>
      </c>
      <c r="T11" s="81">
        <v>88.789237668161434</v>
      </c>
      <c r="U11" s="81"/>
      <c r="V11" s="81">
        <v>97.470915528578644</v>
      </c>
      <c r="W11" s="81">
        <v>96.825396825396822</v>
      </c>
      <c r="X11" s="81">
        <v>98.142414860681114</v>
      </c>
      <c r="Y11" s="81"/>
      <c r="Z11" s="81">
        <v>100</v>
      </c>
      <c r="AA11" s="81">
        <v>100</v>
      </c>
      <c r="AB11" s="81">
        <v>100</v>
      </c>
    </row>
    <row r="12" spans="1:29" x14ac:dyDescent="0.25">
      <c r="A12" s="26" t="s">
        <v>200</v>
      </c>
      <c r="B12" s="81">
        <v>87.205243892057553</v>
      </c>
      <c r="C12" s="81">
        <v>85.871010638297875</v>
      </c>
      <c r="D12" s="81">
        <v>88.605827953236783</v>
      </c>
      <c r="E12" s="81"/>
      <c r="F12" s="81">
        <v>84.770295783511642</v>
      </c>
      <c r="G12" s="81">
        <v>83.797155225726655</v>
      </c>
      <c r="H12" s="81">
        <v>85.778347213324793</v>
      </c>
      <c r="I12" s="81"/>
      <c r="J12" s="81">
        <v>87.445197289756877</v>
      </c>
      <c r="K12" s="81">
        <v>87.045813586097935</v>
      </c>
      <c r="L12" s="81">
        <v>87.851971037811751</v>
      </c>
      <c r="M12" s="81"/>
      <c r="N12" s="81">
        <v>91.621956252579452</v>
      </c>
      <c r="O12" s="81">
        <v>90.864600326264281</v>
      </c>
      <c r="P12" s="81">
        <v>92.397660818713447</v>
      </c>
      <c r="Q12" s="81"/>
      <c r="R12" s="81">
        <v>82.256410256410263</v>
      </c>
      <c r="S12" s="81">
        <v>79.526066350710906</v>
      </c>
      <c r="T12" s="81">
        <v>85.47486033519553</v>
      </c>
      <c r="U12" s="81"/>
      <c r="V12" s="81">
        <v>90.812092471843513</v>
      </c>
      <c r="W12" s="81">
        <v>88.732394366197184</v>
      </c>
      <c r="X12" s="81">
        <v>92.93413173652695</v>
      </c>
      <c r="Y12" s="81"/>
      <c r="Z12" s="81" t="s">
        <v>191</v>
      </c>
      <c r="AA12" s="81" t="s">
        <v>191</v>
      </c>
      <c r="AB12" s="81" t="s">
        <v>191</v>
      </c>
    </row>
    <row r="13" spans="1:29" x14ac:dyDescent="0.25">
      <c r="A13" s="26" t="s">
        <v>201</v>
      </c>
      <c r="B13" s="81">
        <v>92.854790912084297</v>
      </c>
      <c r="C13" s="81">
        <v>91.529709228824274</v>
      </c>
      <c r="D13" s="81">
        <v>94.295532646048102</v>
      </c>
      <c r="E13" s="81"/>
      <c r="F13" s="81">
        <v>87.515923566878982</v>
      </c>
      <c r="G13" s="81">
        <v>86.034912718204495</v>
      </c>
      <c r="H13" s="81">
        <v>89.0625</v>
      </c>
      <c r="I13" s="81"/>
      <c r="J13" s="81">
        <v>92.271293375394322</v>
      </c>
      <c r="K13" s="81">
        <v>90.332326283987925</v>
      </c>
      <c r="L13" s="81">
        <v>94.38943894389439</v>
      </c>
      <c r="M13" s="81"/>
      <c r="N13" s="81">
        <v>96.3949843260188</v>
      </c>
      <c r="O13" s="81">
        <v>94.45983379501385</v>
      </c>
      <c r="P13" s="81">
        <v>98.91696750902527</v>
      </c>
      <c r="Q13" s="81"/>
      <c r="R13" s="81">
        <v>92.19047619047619</v>
      </c>
      <c r="S13" s="81">
        <v>91.240875912408754</v>
      </c>
      <c r="T13" s="81">
        <v>93.227091633466131</v>
      </c>
      <c r="U13" s="81"/>
      <c r="V13" s="81">
        <v>98.681318681318686</v>
      </c>
      <c r="W13" s="81">
        <v>99.069767441860463</v>
      </c>
      <c r="X13" s="81">
        <v>98.333333333333329</v>
      </c>
      <c r="Y13" s="81"/>
      <c r="Z13" s="81" t="s">
        <v>191</v>
      </c>
      <c r="AA13" s="81" t="s">
        <v>191</v>
      </c>
      <c r="AB13" s="81" t="s">
        <v>191</v>
      </c>
      <c r="AC13" s="121"/>
    </row>
    <row r="14" spans="1:29" x14ac:dyDescent="0.25">
      <c r="A14" s="26" t="s">
        <v>202</v>
      </c>
      <c r="B14" s="81">
        <v>93.232494458208365</v>
      </c>
      <c r="C14" s="81">
        <v>91.248357424441522</v>
      </c>
      <c r="D14" s="81">
        <v>95.186335403726702</v>
      </c>
      <c r="E14" s="81"/>
      <c r="F14" s="81">
        <v>89.533622559652926</v>
      </c>
      <c r="G14" s="81">
        <v>86.73139158576052</v>
      </c>
      <c r="H14" s="81">
        <v>92.36641221374046</v>
      </c>
      <c r="I14" s="81"/>
      <c r="J14" s="81">
        <v>92.034847542003732</v>
      </c>
      <c r="K14" s="81">
        <v>90.439276485788113</v>
      </c>
      <c r="L14" s="81">
        <v>93.517406962785117</v>
      </c>
      <c r="M14" s="81"/>
      <c r="N14" s="81">
        <v>96.18320610687023</v>
      </c>
      <c r="O14" s="81">
        <v>94.058154235145381</v>
      </c>
      <c r="P14" s="81">
        <v>98.335467349551848</v>
      </c>
      <c r="Q14" s="81"/>
      <c r="R14" s="81">
        <v>92.145454545454541</v>
      </c>
      <c r="S14" s="81">
        <v>90.24745269286754</v>
      </c>
      <c r="T14" s="81">
        <v>94.04069767441861</v>
      </c>
      <c r="U14" s="81"/>
      <c r="V14" s="81">
        <v>97.639653815892999</v>
      </c>
      <c r="W14" s="81">
        <v>96.485623003194888</v>
      </c>
      <c r="X14" s="81">
        <v>98.759689922480618</v>
      </c>
      <c r="Y14" s="81"/>
      <c r="Z14" s="81" t="s">
        <v>191</v>
      </c>
      <c r="AA14" s="81" t="s">
        <v>191</v>
      </c>
      <c r="AB14" s="81" t="s">
        <v>191</v>
      </c>
      <c r="AC14" s="120"/>
    </row>
    <row r="15" spans="1:29" x14ac:dyDescent="0.25">
      <c r="A15" s="26" t="s">
        <v>203</v>
      </c>
      <c r="B15" s="81">
        <v>94.774516821760912</v>
      </c>
      <c r="C15" s="81">
        <v>91.64345403899722</v>
      </c>
      <c r="D15" s="81">
        <v>98.085419734904264</v>
      </c>
      <c r="E15" s="81"/>
      <c r="F15" s="81">
        <v>92.835820895522389</v>
      </c>
      <c r="G15" s="81">
        <v>87.719298245614027</v>
      </c>
      <c r="H15" s="81">
        <v>98.170731707317074</v>
      </c>
      <c r="I15" s="81"/>
      <c r="J15" s="81">
        <v>96.774193548387103</v>
      </c>
      <c r="K15" s="81">
        <v>94.890510948905103</v>
      </c>
      <c r="L15" s="81">
        <v>98.591549295774655</v>
      </c>
      <c r="M15" s="81"/>
      <c r="N15" s="81">
        <v>99.331103678929765</v>
      </c>
      <c r="O15" s="81">
        <v>98.757763975155271</v>
      </c>
      <c r="P15" s="81">
        <v>100</v>
      </c>
      <c r="Q15" s="81"/>
      <c r="R15" s="81">
        <v>87.179487179487182</v>
      </c>
      <c r="S15" s="81">
        <v>79.699248120300751</v>
      </c>
      <c r="T15" s="81">
        <v>94.285714285714278</v>
      </c>
      <c r="U15" s="81"/>
      <c r="V15" s="81">
        <v>98.578199052132703</v>
      </c>
      <c r="W15" s="81">
        <v>97.41379310344827</v>
      </c>
      <c r="X15" s="81">
        <v>100</v>
      </c>
      <c r="Y15" s="81"/>
      <c r="Z15" s="81" t="s">
        <v>191</v>
      </c>
      <c r="AA15" s="81" t="s">
        <v>191</v>
      </c>
      <c r="AB15" s="81" t="s">
        <v>191</v>
      </c>
      <c r="AC15" s="121"/>
    </row>
    <row r="16" spans="1:29" x14ac:dyDescent="0.25">
      <c r="A16" s="26" t="s">
        <v>204</v>
      </c>
      <c r="B16" s="81">
        <v>90.533374238506383</v>
      </c>
      <c r="C16" s="81">
        <v>89.217814046358185</v>
      </c>
      <c r="D16" s="81">
        <v>91.874668082846526</v>
      </c>
      <c r="E16" s="81"/>
      <c r="F16" s="81">
        <v>84.24681753889675</v>
      </c>
      <c r="G16" s="81">
        <v>83.190980526135974</v>
      </c>
      <c r="H16" s="81">
        <v>85.379259802125318</v>
      </c>
      <c r="I16" s="81"/>
      <c r="J16" s="81">
        <v>90.4887446765362</v>
      </c>
      <c r="K16" s="81">
        <v>89.932081502197363</v>
      </c>
      <c r="L16" s="81">
        <v>91.062602965403627</v>
      </c>
      <c r="M16" s="81"/>
      <c r="N16" s="81">
        <v>95.047784535186793</v>
      </c>
      <c r="O16" s="81">
        <v>93.599656357388312</v>
      </c>
      <c r="P16" s="81">
        <v>96.528998242530747</v>
      </c>
      <c r="Q16" s="81"/>
      <c r="R16" s="81">
        <v>88.661037394451142</v>
      </c>
      <c r="S16" s="81">
        <v>86.01364522417154</v>
      </c>
      <c r="T16" s="81">
        <v>91.256569517439075</v>
      </c>
      <c r="U16" s="81"/>
      <c r="V16" s="81">
        <v>97.069807526572831</v>
      </c>
      <c r="W16" s="81">
        <v>96.372147454651852</v>
      </c>
      <c r="X16" s="81">
        <v>97.742663656884872</v>
      </c>
      <c r="Y16" s="81"/>
      <c r="Z16" s="81" t="s">
        <v>191</v>
      </c>
      <c r="AA16" s="81" t="s">
        <v>191</v>
      </c>
      <c r="AB16" s="81" t="s">
        <v>191</v>
      </c>
      <c r="AC16" s="121"/>
    </row>
    <row r="17" spans="1:29" x14ac:dyDescent="0.25">
      <c r="A17" s="26" t="s">
        <v>205</v>
      </c>
      <c r="B17" s="81">
        <v>92.3686527737012</v>
      </c>
      <c r="C17" s="81">
        <v>91.692607003891041</v>
      </c>
      <c r="D17" s="81">
        <v>93.052548710883684</v>
      </c>
      <c r="E17" s="81"/>
      <c r="F17" s="81">
        <v>90.545886075949369</v>
      </c>
      <c r="G17" s="81">
        <v>89.248181083265962</v>
      </c>
      <c r="H17" s="81">
        <v>91.789310611928741</v>
      </c>
      <c r="I17" s="81"/>
      <c r="J17" s="81">
        <v>91.243347847121441</v>
      </c>
      <c r="K17" s="81">
        <v>90.702087286527515</v>
      </c>
      <c r="L17" s="81">
        <v>91.806515301085881</v>
      </c>
      <c r="M17" s="81"/>
      <c r="N17" s="81">
        <v>93.570308416100374</v>
      </c>
      <c r="O17" s="81">
        <v>92.181069958847743</v>
      </c>
      <c r="P17" s="81">
        <v>95.00531349628055</v>
      </c>
      <c r="Q17" s="81"/>
      <c r="R17" s="81">
        <v>93.256165072974326</v>
      </c>
      <c r="S17" s="81">
        <v>94</v>
      </c>
      <c r="T17" s="81">
        <v>92.502532928064838</v>
      </c>
      <c r="U17" s="81"/>
      <c r="V17" s="81">
        <v>94.032444959443808</v>
      </c>
      <c r="W17" s="81">
        <v>93.158494868871159</v>
      </c>
      <c r="X17" s="81">
        <v>94.935217903415776</v>
      </c>
      <c r="Y17" s="81"/>
      <c r="Z17" s="81" t="s">
        <v>191</v>
      </c>
      <c r="AA17" s="81" t="s">
        <v>191</v>
      </c>
      <c r="AB17" s="81" t="s">
        <v>191</v>
      </c>
      <c r="AC17" s="121"/>
    </row>
    <row r="18" spans="1:29" x14ac:dyDescent="0.25">
      <c r="A18" s="26" t="s">
        <v>206</v>
      </c>
      <c r="B18" s="81">
        <v>91.071107110711068</v>
      </c>
      <c r="C18" s="81">
        <v>88.646602991530017</v>
      </c>
      <c r="D18" s="81">
        <v>93.490379428160395</v>
      </c>
      <c r="E18" s="81"/>
      <c r="F18" s="81">
        <v>87.348772900103697</v>
      </c>
      <c r="G18" s="81">
        <v>83.964817320703659</v>
      </c>
      <c r="H18" s="81">
        <v>90.883392226148402</v>
      </c>
      <c r="I18" s="81"/>
      <c r="J18" s="81">
        <v>89.405123751628309</v>
      </c>
      <c r="K18" s="81">
        <v>87.792642140468217</v>
      </c>
      <c r="L18" s="81">
        <v>91.147244805781398</v>
      </c>
      <c r="M18" s="81"/>
      <c r="N18" s="81">
        <v>93.851132686084142</v>
      </c>
      <c r="O18" s="81">
        <v>92.307692307692307</v>
      </c>
      <c r="P18" s="81">
        <v>95.350957155879669</v>
      </c>
      <c r="Q18" s="81"/>
      <c r="R18" s="81">
        <v>90.214067278287459</v>
      </c>
      <c r="S18" s="81">
        <v>86.970010341261641</v>
      </c>
      <c r="T18" s="81">
        <v>93.366834170854275</v>
      </c>
      <c r="U18" s="81"/>
      <c r="V18" s="81">
        <v>96.813862493012863</v>
      </c>
      <c r="W18" s="81">
        <v>95.368171021377663</v>
      </c>
      <c r="X18" s="81">
        <v>98.099260823653651</v>
      </c>
      <c r="Y18" s="81"/>
      <c r="Z18" s="81" t="s">
        <v>191</v>
      </c>
      <c r="AA18" s="81" t="s">
        <v>191</v>
      </c>
      <c r="AB18" s="81" t="s">
        <v>191</v>
      </c>
      <c r="AC18" s="121"/>
    </row>
    <row r="19" spans="1:29" x14ac:dyDescent="0.25">
      <c r="A19" s="26" t="s">
        <v>207</v>
      </c>
      <c r="B19" s="81">
        <v>86.293387382822402</v>
      </c>
      <c r="C19" s="81">
        <v>81.445904954499497</v>
      </c>
      <c r="D19" s="81">
        <v>91.163026917216854</v>
      </c>
      <c r="E19" s="81"/>
      <c r="F19" s="81">
        <v>83.71877890841813</v>
      </c>
      <c r="G19" s="81">
        <v>78.909090909090907</v>
      </c>
      <c r="H19" s="81">
        <v>88.700564971751419</v>
      </c>
      <c r="I19" s="81"/>
      <c r="J19" s="81">
        <v>82.339449541284409</v>
      </c>
      <c r="K19" s="81">
        <v>75.319148936170208</v>
      </c>
      <c r="L19" s="81">
        <v>90.547263681592042</v>
      </c>
      <c r="M19" s="81"/>
      <c r="N19" s="81">
        <v>92.761394101876675</v>
      </c>
      <c r="O19" s="81">
        <v>89.606741573033716</v>
      </c>
      <c r="P19" s="81">
        <v>95.641025641025649</v>
      </c>
      <c r="Q19" s="81"/>
      <c r="R19" s="81">
        <v>81.339031339031337</v>
      </c>
      <c r="S19" s="81">
        <v>76.991150442477874</v>
      </c>
      <c r="T19" s="81">
        <v>85.399449035812665</v>
      </c>
      <c r="U19" s="81"/>
      <c r="V19" s="81">
        <v>95.238095238095227</v>
      </c>
      <c r="W19" s="81">
        <v>92.395437262357419</v>
      </c>
      <c r="X19" s="81">
        <v>97.879858657243815</v>
      </c>
      <c r="Y19" s="81"/>
      <c r="Z19" s="81" t="s">
        <v>191</v>
      </c>
      <c r="AA19" s="81" t="s">
        <v>191</v>
      </c>
      <c r="AB19" s="81" t="s">
        <v>191</v>
      </c>
      <c r="AC19" s="121"/>
    </row>
    <row r="20" spans="1:29" x14ac:dyDescent="0.25">
      <c r="A20" s="108" t="s">
        <v>208</v>
      </c>
      <c r="B20" s="81">
        <v>88.225307100769001</v>
      </c>
      <c r="C20" s="81">
        <v>86.587537091988125</v>
      </c>
      <c r="D20" s="81">
        <v>89.895118999596619</v>
      </c>
      <c r="E20" s="81"/>
      <c r="F20" s="81">
        <v>82.652857996415051</v>
      </c>
      <c r="G20" s="81">
        <v>80.222734254992318</v>
      </c>
      <c r="H20" s="81">
        <v>85.270997103847748</v>
      </c>
      <c r="I20" s="81"/>
      <c r="J20" s="81">
        <v>90.002272210861165</v>
      </c>
      <c r="K20" s="81">
        <v>88.759516345723242</v>
      </c>
      <c r="L20" s="81">
        <v>91.282287822878232</v>
      </c>
      <c r="M20" s="81"/>
      <c r="N20" s="81">
        <v>91.3589364844904</v>
      </c>
      <c r="O20" s="81">
        <v>89.864209505334628</v>
      </c>
      <c r="P20" s="81">
        <v>92.9</v>
      </c>
      <c r="Q20" s="81"/>
      <c r="R20" s="81">
        <v>83.497884344146684</v>
      </c>
      <c r="S20" s="81">
        <v>81.987577639751549</v>
      </c>
      <c r="T20" s="81">
        <v>85.005636978579474</v>
      </c>
      <c r="U20" s="81"/>
      <c r="V20" s="81">
        <v>96.296296296296291</v>
      </c>
      <c r="W20" s="81">
        <v>95.694444444444443</v>
      </c>
      <c r="X20" s="81">
        <v>96.85292228644829</v>
      </c>
      <c r="Y20" s="81"/>
      <c r="Z20" s="81" t="s">
        <v>191</v>
      </c>
      <c r="AA20" s="81" t="s">
        <v>191</v>
      </c>
      <c r="AB20" s="81" t="s">
        <v>191</v>
      </c>
      <c r="AC20" s="121"/>
    </row>
    <row r="21" spans="1:29" x14ac:dyDescent="0.25">
      <c r="A21" s="26" t="s">
        <v>209</v>
      </c>
      <c r="B21" s="81">
        <v>90.85590103644266</v>
      </c>
      <c r="C21" s="81">
        <v>89.892545332437876</v>
      </c>
      <c r="D21" s="81">
        <v>91.810918774966709</v>
      </c>
      <c r="E21" s="81"/>
      <c r="F21" s="81">
        <v>87.533692722371967</v>
      </c>
      <c r="G21" s="81">
        <v>84.7167325428195</v>
      </c>
      <c r="H21" s="81">
        <v>90.482758620689651</v>
      </c>
      <c r="I21" s="81"/>
      <c r="J21" s="81">
        <v>87.993553585817892</v>
      </c>
      <c r="K21" s="81">
        <v>88.801261829653001</v>
      </c>
      <c r="L21" s="81">
        <v>87.149917627677098</v>
      </c>
      <c r="M21" s="81"/>
      <c r="N21" s="81">
        <v>95.490716180371351</v>
      </c>
      <c r="O21" s="81">
        <v>95.907473309608534</v>
      </c>
      <c r="P21" s="81">
        <v>95.079086115992979</v>
      </c>
      <c r="Q21" s="81"/>
      <c r="R21" s="81">
        <v>87.26495726495726</v>
      </c>
      <c r="S21" s="81">
        <v>85.514834205933681</v>
      </c>
      <c r="T21" s="81">
        <v>88.94472361809045</v>
      </c>
      <c r="U21" s="81"/>
      <c r="V21" s="81">
        <v>98.640167364016733</v>
      </c>
      <c r="W21" s="81">
        <v>98.222222222222229</v>
      </c>
      <c r="X21" s="81">
        <v>99.011857707509876</v>
      </c>
      <c r="Y21" s="81"/>
      <c r="Z21" s="81" t="s">
        <v>191</v>
      </c>
      <c r="AA21" s="81" t="s">
        <v>191</v>
      </c>
      <c r="AB21" s="81" t="s">
        <v>191</v>
      </c>
      <c r="AC21" s="121"/>
    </row>
    <row r="22" spans="1:29" x14ac:dyDescent="0.25">
      <c r="A22" s="26" t="s">
        <v>210</v>
      </c>
      <c r="B22" s="81">
        <v>93.441770296467922</v>
      </c>
      <c r="C22" s="81">
        <v>92.328949876119694</v>
      </c>
      <c r="D22" s="81">
        <v>94.537775692163308</v>
      </c>
      <c r="E22" s="81"/>
      <c r="F22" s="81">
        <v>91.289547456948341</v>
      </c>
      <c r="G22" s="81">
        <v>90.532544378698219</v>
      </c>
      <c r="H22" s="81">
        <v>92.069947132980886</v>
      </c>
      <c r="I22" s="81"/>
      <c r="J22" s="81">
        <v>92.426517914610599</v>
      </c>
      <c r="K22" s="81">
        <v>90.932531155994837</v>
      </c>
      <c r="L22" s="81">
        <v>93.916023993144819</v>
      </c>
      <c r="M22" s="81"/>
      <c r="N22" s="81">
        <v>95.15789473684211</v>
      </c>
      <c r="O22" s="81">
        <v>94.302977988778593</v>
      </c>
      <c r="P22" s="81">
        <v>95.972050965885742</v>
      </c>
      <c r="Q22" s="81"/>
      <c r="R22" s="81">
        <v>92.693110647181626</v>
      </c>
      <c r="S22" s="81">
        <v>91.208133971291872</v>
      </c>
      <c r="T22" s="81">
        <v>94.170136823319453</v>
      </c>
      <c r="U22" s="81"/>
      <c r="V22" s="81">
        <v>96.332446021887023</v>
      </c>
      <c r="W22" s="81">
        <v>95.418448381185101</v>
      </c>
      <c r="X22" s="81">
        <v>97.190366972477065</v>
      </c>
      <c r="Y22" s="81"/>
      <c r="Z22" s="81">
        <v>100</v>
      </c>
      <c r="AA22" s="81">
        <v>100</v>
      </c>
      <c r="AB22" s="81">
        <v>100</v>
      </c>
      <c r="AC22" s="121"/>
    </row>
    <row r="23" spans="1:29" x14ac:dyDescent="0.25">
      <c r="A23" s="26" t="s">
        <v>211</v>
      </c>
      <c r="B23" s="81">
        <v>90.051332192617934</v>
      </c>
      <c r="C23" s="81">
        <v>88.057482656095146</v>
      </c>
      <c r="D23" s="81">
        <v>91.992281717317894</v>
      </c>
      <c r="E23" s="81"/>
      <c r="F23" s="81">
        <v>82.708142726440997</v>
      </c>
      <c r="G23" s="81">
        <v>81.669691470054445</v>
      </c>
      <c r="H23" s="81">
        <v>83.763837638376387</v>
      </c>
      <c r="I23" s="81"/>
      <c r="J23" s="81">
        <v>89.419795221843003</v>
      </c>
      <c r="K23" s="81">
        <v>85.777777777777771</v>
      </c>
      <c r="L23" s="81">
        <v>93.240093240093231</v>
      </c>
      <c r="M23" s="81"/>
      <c r="N23" s="81">
        <v>96.601941747572823</v>
      </c>
      <c r="O23" s="81">
        <v>95.192307692307693</v>
      </c>
      <c r="P23" s="81">
        <v>98.039215686274503</v>
      </c>
      <c r="Q23" s="81"/>
      <c r="R23" s="81">
        <v>86.482558139534888</v>
      </c>
      <c r="S23" s="81">
        <v>84.131736526946113</v>
      </c>
      <c r="T23" s="81">
        <v>88.700564971751419</v>
      </c>
      <c r="U23" s="81"/>
      <c r="V23" s="81">
        <v>99.341021416803954</v>
      </c>
      <c r="W23" s="81">
        <v>98.876404494382015</v>
      </c>
      <c r="X23" s="81">
        <v>99.705882352941174</v>
      </c>
      <c r="Y23" s="81"/>
      <c r="Z23" s="81" t="s">
        <v>191</v>
      </c>
      <c r="AA23" s="81" t="s">
        <v>191</v>
      </c>
      <c r="AB23" s="81" t="s">
        <v>191</v>
      </c>
      <c r="AC23" s="120"/>
    </row>
    <row r="24" spans="1:29" x14ac:dyDescent="0.25">
      <c r="A24" s="26" t="s">
        <v>212</v>
      </c>
      <c r="B24" s="81">
        <v>91.0138888888889</v>
      </c>
      <c r="C24" s="81">
        <v>89.763330481893348</v>
      </c>
      <c r="D24" s="81">
        <v>92.201462225832657</v>
      </c>
      <c r="E24" s="81"/>
      <c r="F24" s="81">
        <v>84.961240310077528</v>
      </c>
      <c r="G24" s="81">
        <v>85.136501516683509</v>
      </c>
      <c r="H24" s="81">
        <v>84.778012684989434</v>
      </c>
      <c r="I24" s="81"/>
      <c r="J24" s="81">
        <v>92.852185981956964</v>
      </c>
      <c r="K24" s="81">
        <v>91.535150645624114</v>
      </c>
      <c r="L24" s="81">
        <v>94.086021505376351</v>
      </c>
      <c r="M24" s="81"/>
      <c r="N24" s="81">
        <v>90.181268882175232</v>
      </c>
      <c r="O24" s="81">
        <v>89.368258859784291</v>
      </c>
      <c r="P24" s="81">
        <v>90.962962962962962</v>
      </c>
      <c r="Q24" s="81"/>
      <c r="R24" s="81">
        <v>93.928310168251656</v>
      </c>
      <c r="S24" s="81">
        <v>91.324200913242009</v>
      </c>
      <c r="T24" s="81">
        <v>96.338028169014095</v>
      </c>
      <c r="U24" s="81"/>
      <c r="V24" s="81">
        <v>97.317298797409805</v>
      </c>
      <c r="W24" s="81">
        <v>96.341463414634148</v>
      </c>
      <c r="X24" s="81">
        <v>98.132427843803057</v>
      </c>
      <c r="Y24" s="81"/>
      <c r="Z24" s="81">
        <v>78.84615384615384</v>
      </c>
      <c r="AA24" s="81">
        <v>60.869565217391312</v>
      </c>
      <c r="AB24" s="81">
        <v>93.103448275862064</v>
      </c>
      <c r="AC24" s="121"/>
    </row>
    <row r="25" spans="1:29" x14ac:dyDescent="0.25">
      <c r="A25" s="26" t="s">
        <v>213</v>
      </c>
      <c r="B25" s="81">
        <v>94.825396825396822</v>
      </c>
      <c r="C25" s="81">
        <v>93.843162670123135</v>
      </c>
      <c r="D25" s="81">
        <v>95.768512756689489</v>
      </c>
      <c r="E25" s="81"/>
      <c r="F25" s="81">
        <v>90.34749034749035</v>
      </c>
      <c r="G25" s="81">
        <v>89.141414141414145</v>
      </c>
      <c r="H25" s="81">
        <v>91.60104986876641</v>
      </c>
      <c r="I25" s="81"/>
      <c r="J25" s="81">
        <v>95.66724436741768</v>
      </c>
      <c r="K25" s="81">
        <v>95.13108614232209</v>
      </c>
      <c r="L25" s="81">
        <v>96.129032258064512</v>
      </c>
      <c r="M25" s="81"/>
      <c r="N25" s="81">
        <v>97.588424437299039</v>
      </c>
      <c r="O25" s="81">
        <v>96.875</v>
      </c>
      <c r="P25" s="81">
        <v>98.344370860927157</v>
      </c>
      <c r="Q25" s="81"/>
      <c r="R25" s="81">
        <v>94.453248811410461</v>
      </c>
      <c r="S25" s="81">
        <v>92.592592592592595</v>
      </c>
      <c r="T25" s="81">
        <v>96.107784431137716</v>
      </c>
      <c r="U25" s="81"/>
      <c r="V25" s="81">
        <v>97.605893186003684</v>
      </c>
      <c r="W25" s="81">
        <v>97.338403041825089</v>
      </c>
      <c r="X25" s="81">
        <v>97.857142857142847</v>
      </c>
      <c r="Y25" s="81"/>
      <c r="Z25" s="81" t="s">
        <v>191</v>
      </c>
      <c r="AA25" s="81" t="s">
        <v>191</v>
      </c>
      <c r="AB25" s="81" t="s">
        <v>191</v>
      </c>
      <c r="AC25" s="121"/>
    </row>
    <row r="26" spans="1:29" x14ac:dyDescent="0.25">
      <c r="A26" s="26" t="s">
        <v>214</v>
      </c>
      <c r="B26" s="81">
        <v>93.633791430881161</v>
      </c>
      <c r="C26" s="81">
        <v>91.936144085141223</v>
      </c>
      <c r="D26" s="81">
        <v>95.289421157684629</v>
      </c>
      <c r="E26" s="81"/>
      <c r="F26" s="81">
        <v>93.602693602693591</v>
      </c>
      <c r="G26" s="81">
        <v>93.344709897610926</v>
      </c>
      <c r="H26" s="81">
        <v>93.853820598006649</v>
      </c>
      <c r="I26" s="81"/>
      <c r="J26" s="81">
        <v>91.703056768558952</v>
      </c>
      <c r="K26" s="81">
        <v>90</v>
      </c>
      <c r="L26" s="81">
        <v>93.497757847533634</v>
      </c>
      <c r="M26" s="81"/>
      <c r="N26" s="81">
        <v>96.348884381338735</v>
      </c>
      <c r="O26" s="81">
        <v>95.44592030360532</v>
      </c>
      <c r="P26" s="81">
        <v>97.385620915032675</v>
      </c>
      <c r="Q26" s="81"/>
      <c r="R26" s="81">
        <v>90.471512770137537</v>
      </c>
      <c r="S26" s="81">
        <v>86.4</v>
      </c>
      <c r="T26" s="81">
        <v>94.401544401544399</v>
      </c>
      <c r="U26" s="81"/>
      <c r="V26" s="81">
        <v>96.332518337408317</v>
      </c>
      <c r="W26" s="81">
        <v>94.571428571428569</v>
      </c>
      <c r="X26" s="81">
        <v>97.649572649572647</v>
      </c>
      <c r="Y26" s="81"/>
      <c r="Z26" s="81">
        <v>100</v>
      </c>
      <c r="AA26" s="81">
        <v>100</v>
      </c>
      <c r="AB26" s="81">
        <v>100</v>
      </c>
      <c r="AC26" s="121"/>
    </row>
    <row r="27" spans="1:29" x14ac:dyDescent="0.25">
      <c r="A27" s="26" t="s">
        <v>215</v>
      </c>
      <c r="B27" s="81">
        <v>81.789340101522839</v>
      </c>
      <c r="C27" s="81">
        <v>77.629063097514333</v>
      </c>
      <c r="D27" s="81">
        <v>85.912823752368922</v>
      </c>
      <c r="E27" s="81"/>
      <c r="F27" s="81">
        <v>72.441860465116278</v>
      </c>
      <c r="G27" s="81">
        <v>69.284064665127019</v>
      </c>
      <c r="H27" s="81">
        <v>75.644028103044491</v>
      </c>
      <c r="I27" s="81"/>
      <c r="J27" s="81">
        <v>78.53577371048253</v>
      </c>
      <c r="K27" s="81">
        <v>71.383647798742132</v>
      </c>
      <c r="L27" s="81">
        <v>86.572438162544174</v>
      </c>
      <c r="M27" s="81"/>
      <c r="N27" s="81">
        <v>86.415711947626832</v>
      </c>
      <c r="O27" s="81">
        <v>84.210526315789465</v>
      </c>
      <c r="P27" s="81">
        <v>88.599348534201951</v>
      </c>
      <c r="Q27" s="81"/>
      <c r="R27" s="81">
        <v>82.446808510638306</v>
      </c>
      <c r="S27" s="81">
        <v>77.697841726618705</v>
      </c>
      <c r="T27" s="81">
        <v>87.062937062937067</v>
      </c>
      <c r="U27" s="81"/>
      <c r="V27" s="81">
        <v>94.961240310077528</v>
      </c>
      <c r="W27" s="81">
        <v>92.796610169491515</v>
      </c>
      <c r="X27" s="81">
        <v>96.785714285714292</v>
      </c>
      <c r="Y27" s="81"/>
      <c r="Z27" s="81" t="s">
        <v>191</v>
      </c>
      <c r="AA27" s="81" t="s">
        <v>191</v>
      </c>
      <c r="AB27" s="81" t="s">
        <v>191</v>
      </c>
      <c r="AC27" s="121"/>
    </row>
    <row r="28" spans="1:29" x14ac:dyDescent="0.25">
      <c r="A28" s="26" t="s">
        <v>216</v>
      </c>
      <c r="B28" s="81">
        <v>93.543724403758134</v>
      </c>
      <c r="C28" s="81">
        <v>92.78425655976676</v>
      </c>
      <c r="D28" s="81">
        <v>94.290492116579074</v>
      </c>
      <c r="E28" s="81"/>
      <c r="F28" s="81">
        <v>91.398366170110521</v>
      </c>
      <c r="G28" s="81">
        <v>89.934148635936026</v>
      </c>
      <c r="H28" s="81">
        <v>92.927308447937122</v>
      </c>
      <c r="I28" s="81"/>
      <c r="J28" s="81">
        <v>91.661738616203422</v>
      </c>
      <c r="K28" s="81">
        <v>91.10320284697508</v>
      </c>
      <c r="L28" s="81">
        <v>92.216981132075475</v>
      </c>
      <c r="M28" s="81"/>
      <c r="N28" s="81">
        <v>96.125</v>
      </c>
      <c r="O28" s="81">
        <v>95.188556566970092</v>
      </c>
      <c r="P28" s="81">
        <v>96.991576413959095</v>
      </c>
      <c r="Q28" s="81"/>
      <c r="R28" s="81">
        <v>92.544670363524347</v>
      </c>
      <c r="S28" s="81">
        <v>91.75</v>
      </c>
      <c r="T28" s="81">
        <v>93.317132442284318</v>
      </c>
      <c r="U28" s="81"/>
      <c r="V28" s="81">
        <v>97.475133894414682</v>
      </c>
      <c r="W28" s="81">
        <v>98.127925117004679</v>
      </c>
      <c r="X28" s="81">
        <v>96.846846846846844</v>
      </c>
      <c r="Y28" s="81"/>
      <c r="Z28" s="81" t="s">
        <v>191</v>
      </c>
      <c r="AA28" s="81" t="s">
        <v>191</v>
      </c>
      <c r="AB28" s="81" t="s">
        <v>191</v>
      </c>
      <c r="AC28" s="121"/>
    </row>
    <row r="29" spans="1:29" x14ac:dyDescent="0.25">
      <c r="A29" s="26" t="s">
        <v>217</v>
      </c>
      <c r="B29" s="81">
        <v>93.837480559875587</v>
      </c>
      <c r="C29" s="81">
        <v>93.052302888368459</v>
      </c>
      <c r="D29" s="81">
        <v>94.616576297443842</v>
      </c>
      <c r="E29" s="81"/>
      <c r="F29" s="81">
        <v>92.791411042944787</v>
      </c>
      <c r="G29" s="81">
        <v>90.629800307219668</v>
      </c>
      <c r="H29" s="81">
        <v>94.946401225114855</v>
      </c>
      <c r="I29" s="81"/>
      <c r="J29" s="81">
        <v>92.722117202268421</v>
      </c>
      <c r="K29" s="81">
        <v>90.909090909090907</v>
      </c>
      <c r="L29" s="81">
        <v>94.685039370078741</v>
      </c>
      <c r="M29" s="81"/>
      <c r="N29" s="81">
        <v>97.253787878787875</v>
      </c>
      <c r="O29" s="81">
        <v>96.940726577437857</v>
      </c>
      <c r="P29" s="81">
        <v>97.560975609756099</v>
      </c>
      <c r="Q29" s="81"/>
      <c r="R29" s="81">
        <v>90.165745856353595</v>
      </c>
      <c r="S29" s="81">
        <v>91.21621621621621</v>
      </c>
      <c r="T29" s="81">
        <v>89.15401301518439</v>
      </c>
      <c r="U29" s="81"/>
      <c r="V29" s="81">
        <v>96.589524969549331</v>
      </c>
      <c r="W29" s="81">
        <v>96.954314720812178</v>
      </c>
      <c r="X29" s="81">
        <v>96.25292740046838</v>
      </c>
      <c r="Y29" s="81"/>
      <c r="Z29" s="81" t="s">
        <v>191</v>
      </c>
      <c r="AA29" s="81" t="s">
        <v>191</v>
      </c>
      <c r="AB29" s="81" t="s">
        <v>191</v>
      </c>
      <c r="AC29" s="121"/>
    </row>
    <row r="30" spans="1:29" x14ac:dyDescent="0.25">
      <c r="A30" s="26" t="s">
        <v>218</v>
      </c>
      <c r="B30" s="81">
        <v>94.186046511627907</v>
      </c>
      <c r="C30" s="81">
        <v>91.678224687933437</v>
      </c>
      <c r="D30" s="81">
        <v>96.62618083670715</v>
      </c>
      <c r="E30" s="81"/>
      <c r="F30" s="81">
        <v>95.527156549520768</v>
      </c>
      <c r="G30" s="81">
        <v>95.945945945945937</v>
      </c>
      <c r="H30" s="81">
        <v>95.151515151515156</v>
      </c>
      <c r="I30" s="81"/>
      <c r="J30" s="81">
        <v>93.203883495145632</v>
      </c>
      <c r="K30" s="81">
        <v>91.83673469387756</v>
      </c>
      <c r="L30" s="81">
        <v>94.444444444444443</v>
      </c>
      <c r="M30" s="81"/>
      <c r="N30" s="81">
        <v>96.258503401360542</v>
      </c>
      <c r="O30" s="81">
        <v>94.230769230769226</v>
      </c>
      <c r="P30" s="81">
        <v>98.550724637681171</v>
      </c>
      <c r="Q30" s="81"/>
      <c r="R30" s="81">
        <v>90.681003584229387</v>
      </c>
      <c r="S30" s="81">
        <v>84.05797101449275</v>
      </c>
      <c r="T30" s="81">
        <v>97.163120567375884</v>
      </c>
      <c r="U30" s="81"/>
      <c r="V30" s="81">
        <v>95.13108614232209</v>
      </c>
      <c r="W30" s="81">
        <v>91.666666666666657</v>
      </c>
      <c r="X30" s="81">
        <v>98.518518518518519</v>
      </c>
      <c r="Y30" s="81"/>
      <c r="Z30" s="81" t="s">
        <v>191</v>
      </c>
      <c r="AA30" s="81" t="s">
        <v>191</v>
      </c>
      <c r="AB30" s="81" t="s">
        <v>191</v>
      </c>
      <c r="AC30" s="121"/>
    </row>
    <row r="31" spans="1:29" x14ac:dyDescent="0.25">
      <c r="A31" s="26" t="s">
        <v>219</v>
      </c>
      <c r="B31" s="81">
        <v>90.006677053193869</v>
      </c>
      <c r="C31" s="81">
        <v>88.142981691368789</v>
      </c>
      <c r="D31" s="81">
        <v>91.950886766712131</v>
      </c>
      <c r="E31" s="81"/>
      <c r="F31" s="81">
        <v>89.195583596214504</v>
      </c>
      <c r="G31" s="81">
        <v>89.400921658986178</v>
      </c>
      <c r="H31" s="81">
        <v>88.978930307941653</v>
      </c>
      <c r="I31" s="81"/>
      <c r="J31" s="81">
        <v>87.6698014629049</v>
      </c>
      <c r="K31" s="81">
        <v>86.019417475728162</v>
      </c>
      <c r="L31" s="81">
        <v>89.592760180995484</v>
      </c>
      <c r="M31" s="81"/>
      <c r="N31" s="81">
        <v>92.361927144535841</v>
      </c>
      <c r="O31" s="81">
        <v>89.411764705882362</v>
      </c>
      <c r="P31" s="81">
        <v>95.305164319248831</v>
      </c>
      <c r="Q31" s="81"/>
      <c r="R31" s="81">
        <v>86.692015209125472</v>
      </c>
      <c r="S31" s="81">
        <v>83.16326530612244</v>
      </c>
      <c r="T31" s="81">
        <v>90.176322418136024</v>
      </c>
      <c r="U31" s="81"/>
      <c r="V31" s="81">
        <v>96.375617792421735</v>
      </c>
      <c r="W31" s="81">
        <v>93.624161073825505</v>
      </c>
      <c r="X31" s="81">
        <v>99.029126213592235</v>
      </c>
      <c r="Y31" s="81"/>
      <c r="Z31" s="81">
        <v>90.476190476190482</v>
      </c>
      <c r="AA31" s="81">
        <v>92.307692307692307</v>
      </c>
      <c r="AB31" s="81">
        <v>87.5</v>
      </c>
      <c r="AC31" s="121"/>
    </row>
    <row r="32" spans="1:29" x14ac:dyDescent="0.25">
      <c r="A32" s="26" t="s">
        <v>220</v>
      </c>
      <c r="B32" s="81">
        <v>97.420867526377492</v>
      </c>
      <c r="C32" s="81">
        <v>96.997690531177824</v>
      </c>
      <c r="D32" s="81">
        <v>97.857142857142847</v>
      </c>
      <c r="E32" s="81"/>
      <c r="F32" s="81">
        <v>99.514563106796118</v>
      </c>
      <c r="G32" s="81">
        <v>100</v>
      </c>
      <c r="H32" s="81">
        <v>99.056603773584911</v>
      </c>
      <c r="I32" s="81"/>
      <c r="J32" s="81">
        <v>97.660818713450297</v>
      </c>
      <c r="K32" s="81">
        <v>97.777777777777771</v>
      </c>
      <c r="L32" s="81">
        <v>97.53086419753086</v>
      </c>
      <c r="M32" s="81"/>
      <c r="N32" s="81">
        <v>98.40425531914893</v>
      </c>
      <c r="O32" s="81">
        <v>97.916666666666657</v>
      </c>
      <c r="P32" s="81">
        <v>98.91304347826086</v>
      </c>
      <c r="Q32" s="81"/>
      <c r="R32" s="81">
        <v>92.638036809815944</v>
      </c>
      <c r="S32" s="81">
        <v>89.534883720930239</v>
      </c>
      <c r="T32" s="81">
        <v>96.103896103896105</v>
      </c>
      <c r="U32" s="81"/>
      <c r="V32" s="81">
        <v>98.4</v>
      </c>
      <c r="W32" s="81">
        <v>100</v>
      </c>
      <c r="X32" s="81">
        <v>96.875</v>
      </c>
      <c r="Y32" s="81"/>
      <c r="Z32" s="81" t="s">
        <v>191</v>
      </c>
      <c r="AA32" s="81" t="s">
        <v>191</v>
      </c>
      <c r="AB32" s="81" t="s">
        <v>191</v>
      </c>
      <c r="AC32" s="121"/>
    </row>
    <row r="33" spans="1:29" x14ac:dyDescent="0.25">
      <c r="A33" s="26" t="s">
        <v>221</v>
      </c>
      <c r="B33" s="81">
        <v>92.871175975301711</v>
      </c>
      <c r="C33" s="81">
        <v>91.671356218345522</v>
      </c>
      <c r="D33" s="81">
        <v>94.064949608062705</v>
      </c>
      <c r="E33" s="81"/>
      <c r="F33" s="81">
        <v>91.750433275563253</v>
      </c>
      <c r="G33" s="81">
        <v>91.019581363943274</v>
      </c>
      <c r="H33" s="81">
        <v>92.521367521367523</v>
      </c>
      <c r="I33" s="81"/>
      <c r="J33" s="81">
        <v>93.013882669055079</v>
      </c>
      <c r="K33" s="81">
        <v>92.506690454950942</v>
      </c>
      <c r="L33" s="81">
        <v>93.525179856115102</v>
      </c>
      <c r="M33" s="81"/>
      <c r="N33" s="81">
        <v>94.117647058823522</v>
      </c>
      <c r="O33" s="81">
        <v>92.870905587668602</v>
      </c>
      <c r="P33" s="81">
        <v>95.387634936211967</v>
      </c>
      <c r="Q33" s="81"/>
      <c r="R33" s="81">
        <v>91.60063391442155</v>
      </c>
      <c r="S33" s="81">
        <v>88.961038961038966</v>
      </c>
      <c r="T33" s="81">
        <v>94.117647058823522</v>
      </c>
      <c r="U33" s="81"/>
      <c r="V33" s="81">
        <v>94.571252313386793</v>
      </c>
      <c r="W33" s="81">
        <v>93.350717079530639</v>
      </c>
      <c r="X33" s="81">
        <v>95.667447306791559</v>
      </c>
      <c r="Y33" s="81"/>
      <c r="Z33" s="81" t="s">
        <v>191</v>
      </c>
      <c r="AA33" s="81" t="s">
        <v>191</v>
      </c>
      <c r="AB33" s="81" t="s">
        <v>191</v>
      </c>
      <c r="AC33" s="121"/>
    </row>
    <row r="34" spans="1:29" x14ac:dyDescent="0.25">
      <c r="A34" s="26" t="s">
        <v>222</v>
      </c>
      <c r="B34" s="81">
        <v>89.761092150170654</v>
      </c>
      <c r="C34" s="81">
        <v>87.633885102239532</v>
      </c>
      <c r="D34" s="81">
        <v>91.89453125</v>
      </c>
      <c r="E34" s="81"/>
      <c r="F34" s="81">
        <v>83.497536945812811</v>
      </c>
      <c r="G34" s="81">
        <v>80.962059620596207</v>
      </c>
      <c r="H34" s="81">
        <v>86.237188872620791</v>
      </c>
      <c r="I34" s="81"/>
      <c r="J34" s="81">
        <v>88.306828811973801</v>
      </c>
      <c r="K34" s="81">
        <v>86.692015209125472</v>
      </c>
      <c r="L34" s="81">
        <v>89.871086556169431</v>
      </c>
      <c r="M34" s="81"/>
      <c r="N34" s="81">
        <v>93.441789527198779</v>
      </c>
      <c r="O34" s="81">
        <v>91.709314227226201</v>
      </c>
      <c r="P34" s="81">
        <v>95.151515151515156</v>
      </c>
      <c r="Q34" s="81"/>
      <c r="R34" s="81">
        <v>90.451977401129952</v>
      </c>
      <c r="S34" s="81">
        <v>87.875417130144612</v>
      </c>
      <c r="T34" s="81">
        <v>93.111366245694597</v>
      </c>
      <c r="U34" s="81"/>
      <c r="V34" s="81">
        <v>97.854356306892072</v>
      </c>
      <c r="W34" s="81">
        <v>96.716826265389884</v>
      </c>
      <c r="X34" s="81">
        <v>98.884758364312262</v>
      </c>
      <c r="Y34" s="81"/>
      <c r="Z34" s="81" t="s">
        <v>191</v>
      </c>
      <c r="AA34" s="81" t="s">
        <v>191</v>
      </c>
      <c r="AB34" s="81" t="s">
        <v>191</v>
      </c>
    </row>
    <row r="35" spans="1:29" ht="15.75" thickBot="1" x14ac:dyDescent="0.3">
      <c r="A35" s="27" t="s">
        <v>223</v>
      </c>
      <c r="B35" s="140">
        <v>90.153452685421996</v>
      </c>
      <c r="C35" s="140">
        <v>88.875</v>
      </c>
      <c r="D35" s="140">
        <v>91.492146596858632</v>
      </c>
      <c r="E35" s="140"/>
      <c r="F35" s="140">
        <v>89.532293986636972</v>
      </c>
      <c r="G35" s="140">
        <v>88.744588744588754</v>
      </c>
      <c r="H35" s="140">
        <v>90.366972477064223</v>
      </c>
      <c r="I35" s="140"/>
      <c r="J35" s="140">
        <v>89.896373056994818</v>
      </c>
      <c r="K35" s="140">
        <v>86.893203883495147</v>
      </c>
      <c r="L35" s="140">
        <v>93.333333333333329</v>
      </c>
      <c r="M35" s="140"/>
      <c r="N35" s="140">
        <v>89.90228013029315</v>
      </c>
      <c r="O35" s="140">
        <v>89.743589743589752</v>
      </c>
      <c r="P35" s="140">
        <v>90.066225165562912</v>
      </c>
      <c r="Q35" s="140"/>
      <c r="R35" s="140">
        <v>86.877828054298647</v>
      </c>
      <c r="S35" s="140">
        <v>84.905660377358487</v>
      </c>
      <c r="T35" s="140">
        <v>88.695652173913047</v>
      </c>
      <c r="U35" s="140"/>
      <c r="V35" s="140">
        <v>96.019900497512438</v>
      </c>
      <c r="W35" s="140">
        <v>96.039603960396036</v>
      </c>
      <c r="X35" s="140">
        <v>96</v>
      </c>
      <c r="Y35" s="140"/>
      <c r="Z35" s="140" t="s">
        <v>191</v>
      </c>
      <c r="AA35" s="140" t="s">
        <v>191</v>
      </c>
      <c r="AB35" s="140" t="s">
        <v>191</v>
      </c>
      <c r="AC35" s="121"/>
    </row>
    <row r="36" spans="1:29" x14ac:dyDescent="0.25">
      <c r="A36" s="218" t="s">
        <v>122</v>
      </c>
      <c r="B36" s="218"/>
      <c r="C36" s="218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AC36" s="121"/>
    </row>
    <row r="37" spans="1:29" x14ac:dyDescent="0.25">
      <c r="AC37" s="121"/>
    </row>
    <row r="38" spans="1:29" x14ac:dyDescent="0.25">
      <c r="AC38" s="121"/>
    </row>
    <row r="39" spans="1:29" x14ac:dyDescent="0.25">
      <c r="AC39" s="121"/>
    </row>
    <row r="40" spans="1:29" x14ac:dyDescent="0.25">
      <c r="AC40" s="121"/>
    </row>
    <row r="41" spans="1:29" x14ac:dyDescent="0.25">
      <c r="AC41" s="120"/>
    </row>
    <row r="42" spans="1:29" x14ac:dyDescent="0.25">
      <c r="AC42" s="121"/>
    </row>
    <row r="43" spans="1:29" x14ac:dyDescent="0.25">
      <c r="AC43" s="121"/>
    </row>
    <row r="44" spans="1:29" x14ac:dyDescent="0.25">
      <c r="AC44" s="121"/>
    </row>
  </sheetData>
  <mergeCells count="14">
    <mergeCell ref="R6:T6"/>
    <mergeCell ref="V6:X6"/>
    <mergeCell ref="Z6:AB6"/>
    <mergeCell ref="A36:O3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hyperlinks>
    <hyperlink ref="AC2" location="Contenido!A1" display="Contenido" xr:uid="{586F67F6-E7A7-44AB-AEBC-D4DF16430327}"/>
  </hyperlinks>
  <pageMargins left="0.7" right="0.7" top="0.75" bottom="0.75" header="0.3" footer="0.3"/>
  <pageSetup scale="61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4B591-F56B-4C8E-A337-C364A56E9B73}">
  <sheetPr>
    <tabColor rgb="FFF2DAB1"/>
    <pageSetUpPr fitToPage="1"/>
  </sheetPr>
  <dimension ref="A1:AC44"/>
  <sheetViews>
    <sheetView showGridLines="0" topLeftCell="C1" workbookViewId="0">
      <selection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7109375" customWidth="1"/>
    <col min="6" max="8" width="8.28515625" customWidth="1"/>
    <col min="9" max="9" width="1.28515625" customWidth="1"/>
    <col min="10" max="12" width="8.28515625" customWidth="1"/>
    <col min="13" max="13" width="1.42578125" customWidth="1"/>
    <col min="14" max="16" width="8.28515625" customWidth="1"/>
    <col min="17" max="17" width="1.28515625" customWidth="1"/>
    <col min="18" max="20" width="8.28515625" customWidth="1"/>
    <col min="21" max="21" width="1.140625" customWidth="1"/>
    <col min="22" max="24" width="8.28515625" customWidth="1"/>
    <col min="25" max="25" width="1.42578125" customWidth="1"/>
    <col min="26" max="28" width="8.28515625" customWidth="1"/>
    <col min="29" max="29" width="14" style="119" customWidth="1"/>
  </cols>
  <sheetData>
    <row r="1" spans="1:29" x14ac:dyDescent="0.25">
      <c r="A1" s="223" t="s">
        <v>278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</row>
    <row r="2" spans="1:29" x14ac:dyDescent="0.25">
      <c r="A2" s="224" t="s">
        <v>274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114" t="s">
        <v>0</v>
      </c>
    </row>
    <row r="3" spans="1:29" x14ac:dyDescent="0.25">
      <c r="A3" s="223" t="s">
        <v>195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</row>
    <row r="4" spans="1:29" x14ac:dyDescent="0.25">
      <c r="A4" s="224" t="s">
        <v>112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</row>
    <row r="5" spans="1:29" x14ac:dyDescent="0.25">
      <c r="A5" s="224" t="s">
        <v>182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120"/>
    </row>
    <row r="6" spans="1:29" x14ac:dyDescent="0.25">
      <c r="A6" s="228" t="s">
        <v>196</v>
      </c>
      <c r="B6" s="226" t="s">
        <v>130</v>
      </c>
      <c r="C6" s="226"/>
      <c r="D6" s="226"/>
      <c r="E6" s="82"/>
      <c r="F6" s="226" t="s">
        <v>158</v>
      </c>
      <c r="G6" s="226"/>
      <c r="H6" s="226"/>
      <c r="I6" s="82"/>
      <c r="J6" s="226" t="s">
        <v>159</v>
      </c>
      <c r="K6" s="226"/>
      <c r="L6" s="226"/>
      <c r="M6" s="82"/>
      <c r="N6" s="226" t="s">
        <v>160</v>
      </c>
      <c r="O6" s="226"/>
      <c r="P6" s="226"/>
      <c r="Q6" s="82"/>
      <c r="R6" s="226" t="s">
        <v>162</v>
      </c>
      <c r="S6" s="226"/>
      <c r="T6" s="226"/>
      <c r="U6" s="82"/>
      <c r="V6" s="226" t="s">
        <v>163</v>
      </c>
      <c r="W6" s="226"/>
      <c r="X6" s="226"/>
      <c r="Y6" s="82"/>
      <c r="Z6" s="226" t="s">
        <v>164</v>
      </c>
      <c r="AA6" s="226"/>
      <c r="AB6" s="226"/>
    </row>
    <row r="7" spans="1:29" x14ac:dyDescent="0.25">
      <c r="A7" s="228"/>
      <c r="B7" s="83" t="s">
        <v>130</v>
      </c>
      <c r="C7" s="83" t="s">
        <v>184</v>
      </c>
      <c r="D7" s="83" t="s">
        <v>185</v>
      </c>
      <c r="E7" s="82"/>
      <c r="F7" s="83" t="s">
        <v>130</v>
      </c>
      <c r="G7" s="83" t="s">
        <v>184</v>
      </c>
      <c r="H7" s="83" t="s">
        <v>185</v>
      </c>
      <c r="I7" s="82"/>
      <c r="J7" s="83" t="s">
        <v>130</v>
      </c>
      <c r="K7" s="83" t="s">
        <v>184</v>
      </c>
      <c r="L7" s="83" t="s">
        <v>185</v>
      </c>
      <c r="M7" s="82"/>
      <c r="N7" s="83" t="s">
        <v>130</v>
      </c>
      <c r="O7" s="83" t="s">
        <v>184</v>
      </c>
      <c r="P7" s="83" t="s">
        <v>185</v>
      </c>
      <c r="Q7" s="82"/>
      <c r="R7" s="83" t="s">
        <v>130</v>
      </c>
      <c r="S7" s="83" t="s">
        <v>184</v>
      </c>
      <c r="T7" s="83" t="s">
        <v>185</v>
      </c>
      <c r="U7" s="82"/>
      <c r="V7" s="83" t="s">
        <v>130</v>
      </c>
      <c r="W7" s="83" t="s">
        <v>184</v>
      </c>
      <c r="X7" s="83" t="s">
        <v>185</v>
      </c>
      <c r="Y7" s="82"/>
      <c r="Z7" s="83" t="s">
        <v>130</v>
      </c>
      <c r="AA7" s="83" t="s">
        <v>184</v>
      </c>
      <c r="AB7" s="83" t="s">
        <v>185</v>
      </c>
      <c r="AC7" s="120"/>
    </row>
    <row r="8" spans="1:29" s="2" customFormat="1" x14ac:dyDescent="0.25">
      <c r="A8" s="25" t="s">
        <v>130</v>
      </c>
      <c r="B8" s="78">
        <f>SUM(B9:B35)</f>
        <v>21037</v>
      </c>
      <c r="C8" s="78">
        <f t="shared" ref="C8:AB8" si="0">SUM(C9:C35)</f>
        <v>12228</v>
      </c>
      <c r="D8" s="78">
        <f t="shared" si="0"/>
        <v>8809</v>
      </c>
      <c r="E8" s="78"/>
      <c r="F8" s="78">
        <f t="shared" si="0"/>
        <v>7651</v>
      </c>
      <c r="G8" s="78">
        <f t="shared" si="0"/>
        <v>4306</v>
      </c>
      <c r="H8" s="78">
        <f t="shared" si="0"/>
        <v>3345</v>
      </c>
      <c r="I8" s="78"/>
      <c r="J8" s="78">
        <f t="shared" si="0"/>
        <v>4721</v>
      </c>
      <c r="K8" s="78">
        <f t="shared" si="0"/>
        <v>2719</v>
      </c>
      <c r="L8" s="78">
        <f t="shared" si="0"/>
        <v>2002</v>
      </c>
      <c r="M8" s="78"/>
      <c r="N8" s="78">
        <f t="shared" si="0"/>
        <v>2883</v>
      </c>
      <c r="O8" s="78">
        <f t="shared" si="0"/>
        <v>1738</v>
      </c>
      <c r="P8" s="78">
        <f t="shared" si="0"/>
        <v>1145</v>
      </c>
      <c r="Q8" s="78"/>
      <c r="R8" s="78">
        <f t="shared" si="0"/>
        <v>4508</v>
      </c>
      <c r="S8" s="78">
        <f t="shared" si="0"/>
        <v>2689</v>
      </c>
      <c r="T8" s="78">
        <f t="shared" si="0"/>
        <v>1819</v>
      </c>
      <c r="U8" s="78"/>
      <c r="V8" s="78">
        <f t="shared" si="0"/>
        <v>1261</v>
      </c>
      <c r="W8" s="78">
        <f t="shared" si="0"/>
        <v>766</v>
      </c>
      <c r="X8" s="78">
        <f t="shared" si="0"/>
        <v>495</v>
      </c>
      <c r="Y8" s="78"/>
      <c r="Z8" s="78">
        <f t="shared" si="0"/>
        <v>13</v>
      </c>
      <c r="AA8" s="78">
        <f t="shared" si="0"/>
        <v>10</v>
      </c>
      <c r="AB8" s="78">
        <f t="shared" si="0"/>
        <v>3</v>
      </c>
      <c r="AC8" s="119"/>
    </row>
    <row r="9" spans="1:29" x14ac:dyDescent="0.25">
      <c r="A9" s="26" t="s">
        <v>197</v>
      </c>
      <c r="B9" s="79">
        <f>+F9+J9+N9+R9+V9</f>
        <v>1456</v>
      </c>
      <c r="C9" s="79">
        <f t="shared" ref="C9:D9" si="1">+G9+K9+O9+S9+W9</f>
        <v>780</v>
      </c>
      <c r="D9" s="79">
        <f t="shared" si="1"/>
        <v>676</v>
      </c>
      <c r="E9" s="79"/>
      <c r="F9" s="79">
        <v>537</v>
      </c>
      <c r="G9" s="79">
        <v>289</v>
      </c>
      <c r="H9" s="79">
        <v>248</v>
      </c>
      <c r="I9" s="79">
        <v>0</v>
      </c>
      <c r="J9" s="79">
        <v>411</v>
      </c>
      <c r="K9" s="79">
        <v>198</v>
      </c>
      <c r="L9" s="79">
        <v>213</v>
      </c>
      <c r="M9" s="79">
        <v>0</v>
      </c>
      <c r="N9" s="79">
        <v>192</v>
      </c>
      <c r="O9" s="79">
        <v>116</v>
      </c>
      <c r="P9" s="79">
        <v>76</v>
      </c>
      <c r="Q9" s="79">
        <v>0</v>
      </c>
      <c r="R9" s="79">
        <v>266</v>
      </c>
      <c r="S9" s="79">
        <v>147</v>
      </c>
      <c r="T9" s="79">
        <v>119</v>
      </c>
      <c r="U9" s="79">
        <v>0</v>
      </c>
      <c r="V9" s="79">
        <v>50</v>
      </c>
      <c r="W9" s="79">
        <v>30</v>
      </c>
      <c r="X9" s="79">
        <v>20</v>
      </c>
      <c r="Y9" s="79">
        <v>0</v>
      </c>
      <c r="Z9" s="79" t="s">
        <v>191</v>
      </c>
      <c r="AA9" s="79" t="s">
        <v>191</v>
      </c>
      <c r="AB9" s="79" t="s">
        <v>191</v>
      </c>
      <c r="AC9" s="120"/>
    </row>
    <row r="10" spans="1:29" x14ac:dyDescent="0.25">
      <c r="A10" s="26" t="s">
        <v>198</v>
      </c>
      <c r="B10" s="79">
        <f t="shared" ref="B10:B23" si="2">+F10+J10+N10+R10+V10</f>
        <v>1529</v>
      </c>
      <c r="C10" s="79">
        <f t="shared" ref="C10:C23" si="3">+G10+K10+O10+S10+W10</f>
        <v>846</v>
      </c>
      <c r="D10" s="79">
        <f t="shared" ref="D10:D23" si="4">+H10+L10+P10+T10+X10</f>
        <v>683</v>
      </c>
      <c r="E10" s="79"/>
      <c r="F10" s="79">
        <v>536</v>
      </c>
      <c r="G10" s="79">
        <v>254</v>
      </c>
      <c r="H10" s="79">
        <v>282</v>
      </c>
      <c r="I10" s="79">
        <v>0</v>
      </c>
      <c r="J10" s="79">
        <v>311</v>
      </c>
      <c r="K10" s="79">
        <v>189</v>
      </c>
      <c r="L10" s="79">
        <v>122</v>
      </c>
      <c r="M10" s="79">
        <v>0</v>
      </c>
      <c r="N10" s="79">
        <v>211</v>
      </c>
      <c r="O10" s="79">
        <v>123</v>
      </c>
      <c r="P10" s="79">
        <v>88</v>
      </c>
      <c r="Q10" s="79">
        <v>0</v>
      </c>
      <c r="R10" s="79">
        <v>369</v>
      </c>
      <c r="S10" s="79">
        <v>222</v>
      </c>
      <c r="T10" s="79">
        <v>147</v>
      </c>
      <c r="U10" s="79">
        <v>0</v>
      </c>
      <c r="V10" s="79">
        <v>102</v>
      </c>
      <c r="W10" s="79">
        <v>58</v>
      </c>
      <c r="X10" s="79">
        <v>44</v>
      </c>
      <c r="Y10" s="79">
        <v>0</v>
      </c>
      <c r="Z10" s="79" t="s">
        <v>191</v>
      </c>
      <c r="AA10" s="79" t="s">
        <v>191</v>
      </c>
      <c r="AB10" s="79" t="s">
        <v>191</v>
      </c>
    </row>
    <row r="11" spans="1:29" x14ac:dyDescent="0.25">
      <c r="A11" s="26" t="s">
        <v>199</v>
      </c>
      <c r="B11" s="79">
        <f t="shared" si="2"/>
        <v>1494</v>
      </c>
      <c r="C11" s="79">
        <f t="shared" si="3"/>
        <v>866</v>
      </c>
      <c r="D11" s="79">
        <f t="shared" si="4"/>
        <v>628</v>
      </c>
      <c r="E11" s="79"/>
      <c r="F11" s="79">
        <v>569</v>
      </c>
      <c r="G11" s="79">
        <v>306</v>
      </c>
      <c r="H11" s="79">
        <v>263</v>
      </c>
      <c r="I11" s="79">
        <v>0</v>
      </c>
      <c r="J11" s="79">
        <v>276</v>
      </c>
      <c r="K11" s="79">
        <v>174</v>
      </c>
      <c r="L11" s="79">
        <v>102</v>
      </c>
      <c r="M11" s="79">
        <v>0</v>
      </c>
      <c r="N11" s="79">
        <v>279</v>
      </c>
      <c r="O11" s="79">
        <v>159</v>
      </c>
      <c r="P11" s="79">
        <v>120</v>
      </c>
      <c r="Q11" s="79">
        <v>0</v>
      </c>
      <c r="R11" s="79">
        <v>320</v>
      </c>
      <c r="S11" s="79">
        <v>195</v>
      </c>
      <c r="T11" s="79">
        <v>125</v>
      </c>
      <c r="U11" s="79">
        <v>0</v>
      </c>
      <c r="V11" s="79">
        <v>50</v>
      </c>
      <c r="W11" s="79">
        <v>32</v>
      </c>
      <c r="X11" s="79">
        <v>18</v>
      </c>
      <c r="Y11" s="79">
        <v>0</v>
      </c>
      <c r="Z11" s="79" t="s">
        <v>191</v>
      </c>
      <c r="AA11" s="79" t="s">
        <v>191</v>
      </c>
      <c r="AB11" s="79" t="s">
        <v>191</v>
      </c>
    </row>
    <row r="12" spans="1:29" x14ac:dyDescent="0.25">
      <c r="A12" s="26" t="s">
        <v>200</v>
      </c>
      <c r="B12" s="79">
        <f t="shared" si="2"/>
        <v>1503</v>
      </c>
      <c r="C12" s="79">
        <f t="shared" si="3"/>
        <v>850</v>
      </c>
      <c r="D12" s="79">
        <f t="shared" si="4"/>
        <v>653</v>
      </c>
      <c r="E12" s="79"/>
      <c r="F12" s="79">
        <v>484</v>
      </c>
      <c r="G12" s="79">
        <v>262</v>
      </c>
      <c r="H12" s="79">
        <v>222</v>
      </c>
      <c r="I12" s="79">
        <v>0</v>
      </c>
      <c r="J12" s="79">
        <v>315</v>
      </c>
      <c r="K12" s="79">
        <v>164</v>
      </c>
      <c r="L12" s="79">
        <v>151</v>
      </c>
      <c r="M12" s="79">
        <v>0</v>
      </c>
      <c r="N12" s="79">
        <v>203</v>
      </c>
      <c r="O12" s="79">
        <v>112</v>
      </c>
      <c r="P12" s="79">
        <v>91</v>
      </c>
      <c r="Q12" s="79">
        <v>0</v>
      </c>
      <c r="R12" s="79">
        <v>346</v>
      </c>
      <c r="S12" s="79">
        <v>216</v>
      </c>
      <c r="T12" s="79">
        <v>130</v>
      </c>
      <c r="U12" s="79">
        <v>0</v>
      </c>
      <c r="V12" s="79">
        <v>155</v>
      </c>
      <c r="W12" s="79">
        <v>96</v>
      </c>
      <c r="X12" s="79">
        <v>59</v>
      </c>
      <c r="Y12" s="79">
        <v>0</v>
      </c>
      <c r="Z12" s="79" t="s">
        <v>191</v>
      </c>
      <c r="AA12" s="79" t="s">
        <v>191</v>
      </c>
      <c r="AB12" s="79" t="s">
        <v>191</v>
      </c>
    </row>
    <row r="13" spans="1:29" x14ac:dyDescent="0.25">
      <c r="A13" s="26" t="s">
        <v>201</v>
      </c>
      <c r="B13" s="79">
        <f t="shared" si="2"/>
        <v>217</v>
      </c>
      <c r="C13" s="79">
        <f t="shared" si="3"/>
        <v>134</v>
      </c>
      <c r="D13" s="79">
        <f t="shared" si="4"/>
        <v>83</v>
      </c>
      <c r="E13" s="79"/>
      <c r="F13" s="79">
        <v>98</v>
      </c>
      <c r="G13" s="79">
        <v>56</v>
      </c>
      <c r="H13" s="79">
        <v>42</v>
      </c>
      <c r="I13" s="79">
        <v>0</v>
      </c>
      <c r="J13" s="79">
        <v>49</v>
      </c>
      <c r="K13" s="79">
        <v>32</v>
      </c>
      <c r="L13" s="79">
        <v>17</v>
      </c>
      <c r="M13" s="79">
        <v>0</v>
      </c>
      <c r="N13" s="79">
        <v>23</v>
      </c>
      <c r="O13" s="79">
        <v>20</v>
      </c>
      <c r="P13" s="79">
        <v>3</v>
      </c>
      <c r="Q13" s="79">
        <v>0</v>
      </c>
      <c r="R13" s="79">
        <v>41</v>
      </c>
      <c r="S13" s="79">
        <v>24</v>
      </c>
      <c r="T13" s="79">
        <v>17</v>
      </c>
      <c r="U13" s="79">
        <v>0</v>
      </c>
      <c r="V13" s="79">
        <v>6</v>
      </c>
      <c r="W13" s="79">
        <v>2</v>
      </c>
      <c r="X13" s="79">
        <v>4</v>
      </c>
      <c r="Y13" s="79">
        <v>0</v>
      </c>
      <c r="Z13" s="79" t="s">
        <v>191</v>
      </c>
      <c r="AA13" s="79" t="s">
        <v>191</v>
      </c>
      <c r="AB13" s="79" t="s">
        <v>191</v>
      </c>
      <c r="AC13" s="121"/>
    </row>
    <row r="14" spans="1:29" x14ac:dyDescent="0.25">
      <c r="A14" s="26" t="s">
        <v>202</v>
      </c>
      <c r="B14" s="79">
        <f t="shared" si="2"/>
        <v>519</v>
      </c>
      <c r="C14" s="79">
        <f t="shared" si="3"/>
        <v>333</v>
      </c>
      <c r="D14" s="79">
        <f t="shared" si="4"/>
        <v>186</v>
      </c>
      <c r="E14" s="79"/>
      <c r="F14" s="79">
        <v>193</v>
      </c>
      <c r="G14" s="79">
        <v>123</v>
      </c>
      <c r="H14" s="79">
        <v>70</v>
      </c>
      <c r="I14" s="79">
        <v>0</v>
      </c>
      <c r="J14" s="79">
        <v>128</v>
      </c>
      <c r="K14" s="79">
        <v>74</v>
      </c>
      <c r="L14" s="79">
        <v>54</v>
      </c>
      <c r="M14" s="79">
        <v>0</v>
      </c>
      <c r="N14" s="79">
        <v>60</v>
      </c>
      <c r="O14" s="79">
        <v>47</v>
      </c>
      <c r="P14" s="79">
        <v>13</v>
      </c>
      <c r="Q14" s="79">
        <v>0</v>
      </c>
      <c r="R14" s="79">
        <v>108</v>
      </c>
      <c r="S14" s="79">
        <v>67</v>
      </c>
      <c r="T14" s="79">
        <v>41</v>
      </c>
      <c r="U14" s="79">
        <v>0</v>
      </c>
      <c r="V14" s="79">
        <v>30</v>
      </c>
      <c r="W14" s="79">
        <v>22</v>
      </c>
      <c r="X14" s="79">
        <v>8</v>
      </c>
      <c r="Y14" s="79">
        <v>0</v>
      </c>
      <c r="Z14" s="79" t="s">
        <v>191</v>
      </c>
      <c r="AA14" s="79" t="s">
        <v>191</v>
      </c>
      <c r="AB14" s="79" t="s">
        <v>191</v>
      </c>
      <c r="AC14" s="120"/>
    </row>
    <row r="15" spans="1:29" x14ac:dyDescent="0.25">
      <c r="A15" s="26" t="s">
        <v>203</v>
      </c>
      <c r="B15" s="79">
        <f t="shared" si="2"/>
        <v>73</v>
      </c>
      <c r="C15" s="79">
        <f t="shared" si="3"/>
        <v>60</v>
      </c>
      <c r="D15" s="79">
        <f>+H15+L15+T15</f>
        <v>13</v>
      </c>
      <c r="E15" s="79"/>
      <c r="F15" s="79">
        <v>24</v>
      </c>
      <c r="G15" s="79">
        <v>21</v>
      </c>
      <c r="H15" s="79">
        <v>3</v>
      </c>
      <c r="I15" s="79">
        <v>0</v>
      </c>
      <c r="J15" s="79">
        <v>9</v>
      </c>
      <c r="K15" s="79">
        <v>7</v>
      </c>
      <c r="L15" s="79">
        <v>2</v>
      </c>
      <c r="M15" s="79">
        <v>0</v>
      </c>
      <c r="N15" s="79">
        <v>2</v>
      </c>
      <c r="O15" s="79">
        <v>2</v>
      </c>
      <c r="P15" s="79" t="s">
        <v>191</v>
      </c>
      <c r="Q15" s="79">
        <v>0</v>
      </c>
      <c r="R15" s="79">
        <v>35</v>
      </c>
      <c r="S15" s="79">
        <v>27</v>
      </c>
      <c r="T15" s="79">
        <v>8</v>
      </c>
      <c r="U15" s="79">
        <v>0</v>
      </c>
      <c r="V15" s="79">
        <v>3</v>
      </c>
      <c r="W15" s="79">
        <v>3</v>
      </c>
      <c r="X15" s="79" t="s">
        <v>191</v>
      </c>
      <c r="Y15" s="79">
        <v>0</v>
      </c>
      <c r="Z15" s="79" t="s">
        <v>191</v>
      </c>
      <c r="AA15" s="79" t="s">
        <v>191</v>
      </c>
      <c r="AB15" s="79" t="s">
        <v>191</v>
      </c>
      <c r="AC15" s="121"/>
    </row>
    <row r="16" spans="1:29" x14ac:dyDescent="0.25">
      <c r="A16" s="26" t="s">
        <v>204</v>
      </c>
      <c r="B16" s="79">
        <f t="shared" si="2"/>
        <v>2160</v>
      </c>
      <c r="C16" s="79">
        <f t="shared" si="3"/>
        <v>1242</v>
      </c>
      <c r="D16" s="79">
        <f t="shared" si="4"/>
        <v>918</v>
      </c>
      <c r="E16" s="79"/>
      <c r="F16" s="79">
        <v>891</v>
      </c>
      <c r="G16" s="79">
        <v>492</v>
      </c>
      <c r="H16" s="79">
        <v>399</v>
      </c>
      <c r="I16" s="79">
        <v>0</v>
      </c>
      <c r="J16" s="79">
        <v>469</v>
      </c>
      <c r="K16" s="79">
        <v>252</v>
      </c>
      <c r="L16" s="79">
        <v>217</v>
      </c>
      <c r="M16" s="79">
        <v>0</v>
      </c>
      <c r="N16" s="79">
        <v>228</v>
      </c>
      <c r="O16" s="79">
        <v>149</v>
      </c>
      <c r="P16" s="79">
        <v>79</v>
      </c>
      <c r="Q16" s="79">
        <v>0</v>
      </c>
      <c r="R16" s="79">
        <v>470</v>
      </c>
      <c r="S16" s="79">
        <v>287</v>
      </c>
      <c r="T16" s="79">
        <v>183</v>
      </c>
      <c r="U16" s="79">
        <v>0</v>
      </c>
      <c r="V16" s="79">
        <v>102</v>
      </c>
      <c r="W16" s="79">
        <v>62</v>
      </c>
      <c r="X16" s="79">
        <v>40</v>
      </c>
      <c r="Y16" s="79">
        <v>0</v>
      </c>
      <c r="Z16" s="79" t="s">
        <v>191</v>
      </c>
      <c r="AA16" s="79" t="s">
        <v>191</v>
      </c>
      <c r="AB16" s="79" t="s">
        <v>191</v>
      </c>
      <c r="AC16" s="121"/>
    </row>
    <row r="17" spans="1:29" x14ac:dyDescent="0.25">
      <c r="A17" s="26" t="s">
        <v>205</v>
      </c>
      <c r="B17" s="79">
        <f t="shared" si="2"/>
        <v>780</v>
      </c>
      <c r="C17" s="79">
        <f t="shared" si="3"/>
        <v>427</v>
      </c>
      <c r="D17" s="79">
        <f t="shared" si="4"/>
        <v>353</v>
      </c>
      <c r="E17" s="79"/>
      <c r="F17" s="79">
        <v>239</v>
      </c>
      <c r="G17" s="79">
        <v>133</v>
      </c>
      <c r="H17" s="79">
        <v>106</v>
      </c>
      <c r="I17" s="79">
        <v>0</v>
      </c>
      <c r="J17" s="79">
        <v>181</v>
      </c>
      <c r="K17" s="79">
        <v>98</v>
      </c>
      <c r="L17" s="79">
        <v>83</v>
      </c>
      <c r="M17" s="79">
        <v>0</v>
      </c>
      <c r="N17" s="79">
        <v>123</v>
      </c>
      <c r="O17" s="79">
        <v>76</v>
      </c>
      <c r="P17" s="79">
        <v>47</v>
      </c>
      <c r="Q17" s="79">
        <v>0</v>
      </c>
      <c r="R17" s="79">
        <v>134</v>
      </c>
      <c r="S17" s="79">
        <v>60</v>
      </c>
      <c r="T17" s="79">
        <v>74</v>
      </c>
      <c r="U17" s="79">
        <v>0</v>
      </c>
      <c r="V17" s="79">
        <v>103</v>
      </c>
      <c r="W17" s="79">
        <v>60</v>
      </c>
      <c r="X17" s="79">
        <v>43</v>
      </c>
      <c r="Y17" s="79">
        <v>0</v>
      </c>
      <c r="Z17" s="79" t="s">
        <v>191</v>
      </c>
      <c r="AA17" s="79" t="s">
        <v>191</v>
      </c>
      <c r="AB17" s="79" t="s">
        <v>191</v>
      </c>
      <c r="AC17" s="121"/>
    </row>
    <row r="18" spans="1:29" x14ac:dyDescent="0.25">
      <c r="A18" s="26" t="s">
        <v>206</v>
      </c>
      <c r="B18" s="79">
        <f t="shared" si="2"/>
        <v>992</v>
      </c>
      <c r="C18" s="79">
        <f t="shared" si="3"/>
        <v>630</v>
      </c>
      <c r="D18" s="79">
        <f t="shared" si="4"/>
        <v>362</v>
      </c>
      <c r="E18" s="79"/>
      <c r="F18" s="79">
        <v>366</v>
      </c>
      <c r="G18" s="79">
        <v>237</v>
      </c>
      <c r="H18" s="79">
        <v>129</v>
      </c>
      <c r="I18" s="79">
        <v>0</v>
      </c>
      <c r="J18" s="79">
        <v>244</v>
      </c>
      <c r="K18" s="79">
        <v>146</v>
      </c>
      <c r="L18" s="79">
        <v>98</v>
      </c>
      <c r="M18" s="79">
        <v>0</v>
      </c>
      <c r="N18" s="79">
        <v>133</v>
      </c>
      <c r="O18" s="79">
        <v>82</v>
      </c>
      <c r="P18" s="79">
        <v>51</v>
      </c>
      <c r="Q18" s="79">
        <v>0</v>
      </c>
      <c r="R18" s="79">
        <v>192</v>
      </c>
      <c r="S18" s="79">
        <v>126</v>
      </c>
      <c r="T18" s="79">
        <v>66</v>
      </c>
      <c r="U18" s="79">
        <v>0</v>
      </c>
      <c r="V18" s="79">
        <v>57</v>
      </c>
      <c r="W18" s="79">
        <v>39</v>
      </c>
      <c r="X18" s="79">
        <v>18</v>
      </c>
      <c r="Y18" s="79">
        <v>0</v>
      </c>
      <c r="Z18" s="79" t="s">
        <v>191</v>
      </c>
      <c r="AA18" s="79" t="s">
        <v>191</v>
      </c>
      <c r="AB18" s="79" t="s">
        <v>191</v>
      </c>
      <c r="AC18" s="121"/>
    </row>
    <row r="19" spans="1:29" x14ac:dyDescent="0.25">
      <c r="A19" s="26" t="s">
        <v>207</v>
      </c>
      <c r="B19" s="79">
        <f t="shared" si="2"/>
        <v>541</v>
      </c>
      <c r="C19" s="79">
        <f t="shared" si="3"/>
        <v>367</v>
      </c>
      <c r="D19" s="79">
        <f t="shared" si="4"/>
        <v>174</v>
      </c>
      <c r="E19" s="79"/>
      <c r="F19" s="79">
        <v>176</v>
      </c>
      <c r="G19" s="79">
        <v>116</v>
      </c>
      <c r="H19" s="79">
        <v>60</v>
      </c>
      <c r="I19" s="79">
        <v>0</v>
      </c>
      <c r="J19" s="79">
        <v>154</v>
      </c>
      <c r="K19" s="79">
        <v>116</v>
      </c>
      <c r="L19" s="79">
        <v>38</v>
      </c>
      <c r="M19" s="79">
        <v>0</v>
      </c>
      <c r="N19" s="79">
        <v>54</v>
      </c>
      <c r="O19" s="79">
        <v>37</v>
      </c>
      <c r="P19" s="79">
        <v>17</v>
      </c>
      <c r="Q19" s="79">
        <v>0</v>
      </c>
      <c r="R19" s="79">
        <v>131</v>
      </c>
      <c r="S19" s="79">
        <v>78</v>
      </c>
      <c r="T19" s="79">
        <v>53</v>
      </c>
      <c r="U19" s="79">
        <v>0</v>
      </c>
      <c r="V19" s="79">
        <v>26</v>
      </c>
      <c r="W19" s="79">
        <v>20</v>
      </c>
      <c r="X19" s="79">
        <v>6</v>
      </c>
      <c r="Y19" s="79">
        <v>0</v>
      </c>
      <c r="Z19" s="79" t="s">
        <v>191</v>
      </c>
      <c r="AA19" s="79" t="s">
        <v>191</v>
      </c>
      <c r="AB19" s="79" t="s">
        <v>191</v>
      </c>
      <c r="AC19" s="121"/>
    </row>
    <row r="20" spans="1:29" x14ac:dyDescent="0.25">
      <c r="A20" s="108" t="s">
        <v>208</v>
      </c>
      <c r="B20" s="79">
        <f t="shared" si="2"/>
        <v>2358</v>
      </c>
      <c r="C20" s="79">
        <f t="shared" si="3"/>
        <v>1356</v>
      </c>
      <c r="D20" s="79">
        <f t="shared" si="4"/>
        <v>1002</v>
      </c>
      <c r="E20" s="79"/>
      <c r="F20" s="79">
        <v>871</v>
      </c>
      <c r="G20" s="79">
        <v>515</v>
      </c>
      <c r="H20" s="79">
        <v>356</v>
      </c>
      <c r="I20" s="79">
        <v>0</v>
      </c>
      <c r="J20" s="79">
        <v>440</v>
      </c>
      <c r="K20" s="79">
        <v>251</v>
      </c>
      <c r="L20" s="79">
        <v>189</v>
      </c>
      <c r="M20" s="79">
        <v>0</v>
      </c>
      <c r="N20" s="79">
        <v>351</v>
      </c>
      <c r="O20" s="79">
        <v>209</v>
      </c>
      <c r="P20" s="79">
        <v>142</v>
      </c>
      <c r="Q20" s="79">
        <v>0</v>
      </c>
      <c r="R20" s="79">
        <v>585</v>
      </c>
      <c r="S20" s="79">
        <v>319</v>
      </c>
      <c r="T20" s="79">
        <v>266</v>
      </c>
      <c r="U20" s="79">
        <v>0</v>
      </c>
      <c r="V20" s="79">
        <v>111</v>
      </c>
      <c r="W20" s="79">
        <v>62</v>
      </c>
      <c r="X20" s="79">
        <v>49</v>
      </c>
      <c r="Y20" s="79">
        <v>0</v>
      </c>
      <c r="Z20" s="79" t="s">
        <v>191</v>
      </c>
      <c r="AA20" s="79" t="s">
        <v>191</v>
      </c>
      <c r="AB20" s="79" t="s">
        <v>191</v>
      </c>
      <c r="AC20" s="121"/>
    </row>
    <row r="21" spans="1:29" x14ac:dyDescent="0.25">
      <c r="A21" s="26" t="s">
        <v>209</v>
      </c>
      <c r="B21" s="79">
        <f t="shared" si="2"/>
        <v>547</v>
      </c>
      <c r="C21" s="79">
        <f t="shared" si="3"/>
        <v>301</v>
      </c>
      <c r="D21" s="79">
        <f t="shared" si="4"/>
        <v>246</v>
      </c>
      <c r="E21" s="79"/>
      <c r="F21" s="79">
        <v>185</v>
      </c>
      <c r="G21" s="79">
        <v>116</v>
      </c>
      <c r="H21" s="79">
        <v>69</v>
      </c>
      <c r="I21" s="79">
        <v>0</v>
      </c>
      <c r="J21" s="79">
        <v>149</v>
      </c>
      <c r="K21" s="79">
        <v>71</v>
      </c>
      <c r="L21" s="79">
        <v>78</v>
      </c>
      <c r="M21" s="79">
        <v>0</v>
      </c>
      <c r="N21" s="79">
        <v>51</v>
      </c>
      <c r="O21" s="79">
        <v>23</v>
      </c>
      <c r="P21" s="79">
        <v>28</v>
      </c>
      <c r="Q21" s="79">
        <v>0</v>
      </c>
      <c r="R21" s="79">
        <v>149</v>
      </c>
      <c r="S21" s="79">
        <v>83</v>
      </c>
      <c r="T21" s="79">
        <v>66</v>
      </c>
      <c r="U21" s="79">
        <v>0</v>
      </c>
      <c r="V21" s="79">
        <v>13</v>
      </c>
      <c r="W21" s="79">
        <v>8</v>
      </c>
      <c r="X21" s="79">
        <v>5</v>
      </c>
      <c r="Y21" s="79">
        <v>0</v>
      </c>
      <c r="Z21" s="79" t="s">
        <v>191</v>
      </c>
      <c r="AA21" s="79" t="s">
        <v>191</v>
      </c>
      <c r="AB21" s="79" t="s">
        <v>191</v>
      </c>
      <c r="AC21" s="121"/>
    </row>
    <row r="22" spans="1:29" x14ac:dyDescent="0.25">
      <c r="A22" s="26" t="s">
        <v>210</v>
      </c>
      <c r="B22" s="79">
        <f t="shared" si="2"/>
        <v>1387</v>
      </c>
      <c r="C22" s="79">
        <f t="shared" si="3"/>
        <v>805</v>
      </c>
      <c r="D22" s="79">
        <f t="shared" si="4"/>
        <v>582</v>
      </c>
      <c r="E22" s="79"/>
      <c r="F22" s="79">
        <v>435</v>
      </c>
      <c r="G22" s="79">
        <v>240</v>
      </c>
      <c r="H22" s="79">
        <v>195</v>
      </c>
      <c r="I22" s="79">
        <v>0</v>
      </c>
      <c r="J22" s="79">
        <v>353</v>
      </c>
      <c r="K22" s="79">
        <v>211</v>
      </c>
      <c r="L22" s="79">
        <v>142</v>
      </c>
      <c r="M22" s="79">
        <v>0</v>
      </c>
      <c r="N22" s="79">
        <v>230</v>
      </c>
      <c r="O22" s="79">
        <v>132</v>
      </c>
      <c r="P22" s="79">
        <v>98</v>
      </c>
      <c r="Q22" s="79">
        <v>0</v>
      </c>
      <c r="R22" s="79">
        <v>245</v>
      </c>
      <c r="S22" s="79">
        <v>147</v>
      </c>
      <c r="T22" s="79">
        <v>98</v>
      </c>
      <c r="U22" s="79">
        <v>0</v>
      </c>
      <c r="V22" s="79">
        <v>124</v>
      </c>
      <c r="W22" s="79">
        <v>75</v>
      </c>
      <c r="X22" s="79">
        <v>49</v>
      </c>
      <c r="Y22" s="79">
        <v>0</v>
      </c>
      <c r="Z22" s="79" t="s">
        <v>191</v>
      </c>
      <c r="AA22" s="79" t="s">
        <v>191</v>
      </c>
      <c r="AB22" s="79" t="s">
        <v>191</v>
      </c>
      <c r="AC22" s="121"/>
    </row>
    <row r="23" spans="1:29" x14ac:dyDescent="0.25">
      <c r="A23" s="26" t="s">
        <v>211</v>
      </c>
      <c r="B23" s="79">
        <f t="shared" si="2"/>
        <v>407</v>
      </c>
      <c r="C23" s="79">
        <f t="shared" si="3"/>
        <v>241</v>
      </c>
      <c r="D23" s="79">
        <f t="shared" si="4"/>
        <v>166</v>
      </c>
      <c r="E23" s="79"/>
      <c r="F23" s="79">
        <v>189</v>
      </c>
      <c r="G23" s="79">
        <v>101</v>
      </c>
      <c r="H23" s="79">
        <v>88</v>
      </c>
      <c r="I23" s="79">
        <v>0</v>
      </c>
      <c r="J23" s="79">
        <v>93</v>
      </c>
      <c r="K23" s="79">
        <v>64</v>
      </c>
      <c r="L23" s="79">
        <v>29</v>
      </c>
      <c r="M23" s="79">
        <v>0</v>
      </c>
      <c r="N23" s="79">
        <v>28</v>
      </c>
      <c r="O23" s="79">
        <v>20</v>
      </c>
      <c r="P23" s="79">
        <v>8</v>
      </c>
      <c r="Q23" s="79">
        <v>0</v>
      </c>
      <c r="R23" s="79">
        <v>93</v>
      </c>
      <c r="S23" s="79">
        <v>53</v>
      </c>
      <c r="T23" s="79">
        <v>40</v>
      </c>
      <c r="U23" s="79">
        <v>0</v>
      </c>
      <c r="V23" s="79">
        <v>4</v>
      </c>
      <c r="W23" s="79">
        <v>3</v>
      </c>
      <c r="X23" s="79">
        <v>1</v>
      </c>
      <c r="Y23" s="79">
        <v>0</v>
      </c>
      <c r="Z23" s="79" t="s">
        <v>191</v>
      </c>
      <c r="AA23" s="79" t="s">
        <v>191</v>
      </c>
      <c r="AB23" s="79" t="s">
        <v>191</v>
      </c>
      <c r="AC23" s="120"/>
    </row>
    <row r="24" spans="1:29" x14ac:dyDescent="0.25">
      <c r="A24" s="26" t="s">
        <v>212</v>
      </c>
      <c r="B24" s="79">
        <f t="shared" ref="B24:B31" si="5">+F24+J24+N24+R24+V24+Z24</f>
        <v>647</v>
      </c>
      <c r="C24" s="79">
        <f t="shared" ref="C24:C31" si="6">+G24+K24+O24+S24+W24+AA24</f>
        <v>359</v>
      </c>
      <c r="D24" s="79">
        <f t="shared" ref="D24:D31" si="7">+H24+L24+P24+T24+X24+AB24</f>
        <v>288</v>
      </c>
      <c r="E24" s="79"/>
      <c r="F24" s="79">
        <v>291</v>
      </c>
      <c r="G24" s="79">
        <v>147</v>
      </c>
      <c r="H24" s="79">
        <v>144</v>
      </c>
      <c r="I24" s="79">
        <v>0</v>
      </c>
      <c r="J24" s="79">
        <v>103</v>
      </c>
      <c r="K24" s="79">
        <v>59</v>
      </c>
      <c r="L24" s="79">
        <v>44</v>
      </c>
      <c r="M24" s="79">
        <v>0</v>
      </c>
      <c r="N24" s="79">
        <v>130</v>
      </c>
      <c r="O24" s="79">
        <v>69</v>
      </c>
      <c r="P24" s="79">
        <v>61</v>
      </c>
      <c r="Q24" s="79">
        <v>0</v>
      </c>
      <c r="R24" s="79">
        <v>83</v>
      </c>
      <c r="S24" s="79">
        <v>57</v>
      </c>
      <c r="T24" s="79">
        <v>26</v>
      </c>
      <c r="U24" s="79">
        <v>0</v>
      </c>
      <c r="V24" s="79">
        <v>29</v>
      </c>
      <c r="W24" s="79">
        <v>18</v>
      </c>
      <c r="X24" s="79">
        <v>11</v>
      </c>
      <c r="Y24" s="79">
        <v>0</v>
      </c>
      <c r="Z24" s="79">
        <v>11</v>
      </c>
      <c r="AA24" s="79">
        <v>9</v>
      </c>
      <c r="AB24" s="79">
        <v>2</v>
      </c>
      <c r="AC24" s="121"/>
    </row>
    <row r="25" spans="1:29" x14ac:dyDescent="0.25">
      <c r="A25" s="26" t="s">
        <v>213</v>
      </c>
      <c r="B25" s="79">
        <f>+F25+J25+N25+R25+V25</f>
        <v>163</v>
      </c>
      <c r="C25" s="79">
        <f t="shared" ref="C25:D25" si="8">+G25+K25+O25+S25+W25</f>
        <v>95</v>
      </c>
      <c r="D25" s="79">
        <f t="shared" si="8"/>
        <v>68</v>
      </c>
      <c r="E25" s="79"/>
      <c r="F25" s="79">
        <v>75</v>
      </c>
      <c r="G25" s="79">
        <v>43</v>
      </c>
      <c r="H25" s="79">
        <v>32</v>
      </c>
      <c r="I25" s="79">
        <v>0</v>
      </c>
      <c r="J25" s="79">
        <v>25</v>
      </c>
      <c r="K25" s="79">
        <v>13</v>
      </c>
      <c r="L25" s="79">
        <v>12</v>
      </c>
      <c r="M25" s="79">
        <v>0</v>
      </c>
      <c r="N25" s="79">
        <v>15</v>
      </c>
      <c r="O25" s="79">
        <v>10</v>
      </c>
      <c r="P25" s="79">
        <v>5</v>
      </c>
      <c r="Q25" s="79">
        <v>0</v>
      </c>
      <c r="R25" s="79">
        <v>35</v>
      </c>
      <c r="S25" s="79">
        <v>22</v>
      </c>
      <c r="T25" s="79">
        <v>13</v>
      </c>
      <c r="U25" s="79">
        <v>0</v>
      </c>
      <c r="V25" s="79">
        <v>13</v>
      </c>
      <c r="W25" s="79">
        <v>7</v>
      </c>
      <c r="X25" s="79">
        <v>6</v>
      </c>
      <c r="Y25" s="79">
        <v>0</v>
      </c>
      <c r="Z25" s="79" t="s">
        <v>191</v>
      </c>
      <c r="AA25" s="79" t="s">
        <v>191</v>
      </c>
      <c r="AB25" s="79" t="s">
        <v>191</v>
      </c>
      <c r="AC25" s="121"/>
    </row>
    <row r="26" spans="1:29" x14ac:dyDescent="0.25">
      <c r="A26" s="26" t="s">
        <v>214</v>
      </c>
      <c r="B26" s="79">
        <f t="shared" ref="B26:B30" si="9">+F26+J26+N26+R26+V26</f>
        <v>315</v>
      </c>
      <c r="C26" s="79">
        <f t="shared" ref="C26:C30" si="10">+G26+K26+O26+S26+W26</f>
        <v>197</v>
      </c>
      <c r="D26" s="79">
        <f t="shared" ref="D26:D30" si="11">+H26+L26+P26+T26+X26</f>
        <v>118</v>
      </c>
      <c r="E26" s="79"/>
      <c r="F26" s="79">
        <v>76</v>
      </c>
      <c r="G26" s="79">
        <v>39</v>
      </c>
      <c r="H26" s="79">
        <v>37</v>
      </c>
      <c r="I26" s="79">
        <v>0</v>
      </c>
      <c r="J26" s="79">
        <v>76</v>
      </c>
      <c r="K26" s="79">
        <v>47</v>
      </c>
      <c r="L26" s="79">
        <v>29</v>
      </c>
      <c r="M26" s="79">
        <v>0</v>
      </c>
      <c r="N26" s="79">
        <v>36</v>
      </c>
      <c r="O26" s="79">
        <v>24</v>
      </c>
      <c r="P26" s="79">
        <v>12</v>
      </c>
      <c r="Q26" s="79">
        <v>0</v>
      </c>
      <c r="R26" s="79">
        <v>97</v>
      </c>
      <c r="S26" s="79">
        <v>68</v>
      </c>
      <c r="T26" s="79">
        <v>29</v>
      </c>
      <c r="U26" s="79">
        <v>0</v>
      </c>
      <c r="V26" s="79">
        <v>30</v>
      </c>
      <c r="W26" s="79">
        <v>19</v>
      </c>
      <c r="X26" s="79">
        <v>11</v>
      </c>
      <c r="Y26" s="79">
        <v>0</v>
      </c>
      <c r="Z26" s="79" t="s">
        <v>191</v>
      </c>
      <c r="AA26" s="79" t="s">
        <v>191</v>
      </c>
      <c r="AB26" s="79" t="s">
        <v>191</v>
      </c>
      <c r="AC26" s="121"/>
    </row>
    <row r="27" spans="1:29" x14ac:dyDescent="0.25">
      <c r="A27" s="26" t="s">
        <v>215</v>
      </c>
      <c r="B27" s="79">
        <f t="shared" si="9"/>
        <v>574</v>
      </c>
      <c r="C27" s="79">
        <f t="shared" si="10"/>
        <v>351</v>
      </c>
      <c r="D27" s="79">
        <f t="shared" si="11"/>
        <v>223</v>
      </c>
      <c r="E27" s="79"/>
      <c r="F27" s="79">
        <v>237</v>
      </c>
      <c r="G27" s="79">
        <v>133</v>
      </c>
      <c r="H27" s="79">
        <v>104</v>
      </c>
      <c r="I27" s="79">
        <v>0</v>
      </c>
      <c r="J27" s="79">
        <v>129</v>
      </c>
      <c r="K27" s="79">
        <v>91</v>
      </c>
      <c r="L27" s="79">
        <v>38</v>
      </c>
      <c r="M27" s="79">
        <v>0</v>
      </c>
      <c r="N27" s="79">
        <v>83</v>
      </c>
      <c r="O27" s="79">
        <v>48</v>
      </c>
      <c r="P27" s="79">
        <v>35</v>
      </c>
      <c r="Q27" s="79">
        <v>0</v>
      </c>
      <c r="R27" s="79">
        <v>99</v>
      </c>
      <c r="S27" s="79">
        <v>62</v>
      </c>
      <c r="T27" s="79">
        <v>37</v>
      </c>
      <c r="U27" s="79">
        <v>0</v>
      </c>
      <c r="V27" s="79">
        <v>26</v>
      </c>
      <c r="W27" s="79">
        <v>17</v>
      </c>
      <c r="X27" s="79">
        <v>9</v>
      </c>
      <c r="Y27" s="79">
        <v>0</v>
      </c>
      <c r="Z27" s="79" t="s">
        <v>191</v>
      </c>
      <c r="AA27" s="79" t="s">
        <v>191</v>
      </c>
      <c r="AB27" s="79" t="s">
        <v>191</v>
      </c>
      <c r="AC27" s="121"/>
    </row>
    <row r="28" spans="1:29" x14ac:dyDescent="0.25">
      <c r="A28" s="26" t="s">
        <v>216</v>
      </c>
      <c r="B28" s="79">
        <f t="shared" si="9"/>
        <v>536</v>
      </c>
      <c r="C28" s="79">
        <f t="shared" si="10"/>
        <v>297</v>
      </c>
      <c r="D28" s="79">
        <f t="shared" si="11"/>
        <v>239</v>
      </c>
      <c r="E28" s="79"/>
      <c r="F28" s="79">
        <v>179</v>
      </c>
      <c r="G28" s="79">
        <v>107</v>
      </c>
      <c r="H28" s="79">
        <v>72</v>
      </c>
      <c r="I28" s="79">
        <v>0</v>
      </c>
      <c r="J28" s="79">
        <v>141</v>
      </c>
      <c r="K28" s="79">
        <v>75</v>
      </c>
      <c r="L28" s="79">
        <v>66</v>
      </c>
      <c r="M28" s="79">
        <v>0</v>
      </c>
      <c r="N28" s="79">
        <v>62</v>
      </c>
      <c r="O28" s="79">
        <v>37</v>
      </c>
      <c r="P28" s="79">
        <v>25</v>
      </c>
      <c r="Q28" s="79">
        <v>0</v>
      </c>
      <c r="R28" s="79">
        <v>121</v>
      </c>
      <c r="S28" s="79">
        <v>66</v>
      </c>
      <c r="T28" s="79">
        <v>55</v>
      </c>
      <c r="U28" s="79">
        <v>0</v>
      </c>
      <c r="V28" s="79">
        <v>33</v>
      </c>
      <c r="W28" s="79">
        <v>12</v>
      </c>
      <c r="X28" s="79">
        <v>21</v>
      </c>
      <c r="Y28" s="79">
        <v>0</v>
      </c>
      <c r="Z28" s="79" t="s">
        <v>191</v>
      </c>
      <c r="AA28" s="79" t="s">
        <v>191</v>
      </c>
      <c r="AB28" s="79" t="s">
        <v>191</v>
      </c>
      <c r="AC28" s="121"/>
    </row>
    <row r="29" spans="1:29" x14ac:dyDescent="0.25">
      <c r="A29" s="26" t="s">
        <v>217</v>
      </c>
      <c r="B29" s="79">
        <f t="shared" si="9"/>
        <v>317</v>
      </c>
      <c r="C29" s="79">
        <f t="shared" si="10"/>
        <v>178</v>
      </c>
      <c r="D29" s="79">
        <f t="shared" si="11"/>
        <v>139</v>
      </c>
      <c r="E29" s="79"/>
      <c r="F29" s="79">
        <v>94</v>
      </c>
      <c r="G29" s="79">
        <v>61</v>
      </c>
      <c r="H29" s="79">
        <v>33</v>
      </c>
      <c r="I29" s="79">
        <v>0</v>
      </c>
      <c r="J29" s="79">
        <v>77</v>
      </c>
      <c r="K29" s="79">
        <v>50</v>
      </c>
      <c r="L29" s="79">
        <v>27</v>
      </c>
      <c r="M29" s="79">
        <v>0</v>
      </c>
      <c r="N29" s="79">
        <v>29</v>
      </c>
      <c r="O29" s="79">
        <v>16</v>
      </c>
      <c r="P29" s="79">
        <v>13</v>
      </c>
      <c r="Q29" s="79">
        <v>0</v>
      </c>
      <c r="R29" s="79">
        <v>89</v>
      </c>
      <c r="S29" s="79">
        <v>39</v>
      </c>
      <c r="T29" s="79">
        <v>50</v>
      </c>
      <c r="U29" s="79">
        <v>0</v>
      </c>
      <c r="V29" s="79">
        <v>28</v>
      </c>
      <c r="W29" s="79">
        <v>12</v>
      </c>
      <c r="X29" s="79">
        <v>16</v>
      </c>
      <c r="Y29" s="79">
        <v>0</v>
      </c>
      <c r="Z29" s="79" t="s">
        <v>191</v>
      </c>
      <c r="AA29" s="79" t="s">
        <v>191</v>
      </c>
      <c r="AB29" s="79" t="s">
        <v>191</v>
      </c>
      <c r="AC29" s="121"/>
    </row>
    <row r="30" spans="1:29" x14ac:dyDescent="0.25">
      <c r="A30" s="26" t="s">
        <v>218</v>
      </c>
      <c r="B30" s="79">
        <f t="shared" si="9"/>
        <v>85</v>
      </c>
      <c r="C30" s="79">
        <f t="shared" si="10"/>
        <v>60</v>
      </c>
      <c r="D30" s="79">
        <f t="shared" si="11"/>
        <v>25</v>
      </c>
      <c r="E30" s="79"/>
      <c r="F30" s="79">
        <v>14</v>
      </c>
      <c r="G30" s="79">
        <v>6</v>
      </c>
      <c r="H30" s="79">
        <v>8</v>
      </c>
      <c r="I30" s="79">
        <v>0</v>
      </c>
      <c r="J30" s="79">
        <v>21</v>
      </c>
      <c r="K30" s="79">
        <v>12</v>
      </c>
      <c r="L30" s="79">
        <v>9</v>
      </c>
      <c r="M30" s="79">
        <v>0</v>
      </c>
      <c r="N30" s="79">
        <v>11</v>
      </c>
      <c r="O30" s="79">
        <v>9</v>
      </c>
      <c r="P30" s="79">
        <v>2</v>
      </c>
      <c r="Q30" s="79">
        <v>0</v>
      </c>
      <c r="R30" s="79">
        <v>26</v>
      </c>
      <c r="S30" s="79">
        <v>22</v>
      </c>
      <c r="T30" s="79">
        <v>4</v>
      </c>
      <c r="U30" s="79">
        <v>0</v>
      </c>
      <c r="V30" s="79">
        <v>13</v>
      </c>
      <c r="W30" s="79">
        <v>11</v>
      </c>
      <c r="X30" s="79">
        <v>2</v>
      </c>
      <c r="Y30" s="79">
        <v>0</v>
      </c>
      <c r="Z30" s="79" t="s">
        <v>191</v>
      </c>
      <c r="AA30" s="79" t="s">
        <v>191</v>
      </c>
      <c r="AB30" s="79" t="s">
        <v>191</v>
      </c>
      <c r="AC30" s="121"/>
    </row>
    <row r="31" spans="1:29" x14ac:dyDescent="0.25">
      <c r="A31" s="26" t="s">
        <v>219</v>
      </c>
      <c r="B31" s="79">
        <f t="shared" si="5"/>
        <v>449</v>
      </c>
      <c r="C31" s="79">
        <f t="shared" si="6"/>
        <v>272</v>
      </c>
      <c r="D31" s="79">
        <f t="shared" si="7"/>
        <v>177</v>
      </c>
      <c r="E31" s="79"/>
      <c r="F31" s="79">
        <v>137</v>
      </c>
      <c r="G31" s="79">
        <v>69</v>
      </c>
      <c r="H31" s="79">
        <v>68</v>
      </c>
      <c r="I31" s="79">
        <v>0</v>
      </c>
      <c r="J31" s="79">
        <v>118</v>
      </c>
      <c r="K31" s="79">
        <v>72</v>
      </c>
      <c r="L31" s="79">
        <v>46</v>
      </c>
      <c r="M31" s="79">
        <v>0</v>
      </c>
      <c r="N31" s="79">
        <v>65</v>
      </c>
      <c r="O31" s="79">
        <v>45</v>
      </c>
      <c r="P31" s="79">
        <v>20</v>
      </c>
      <c r="Q31" s="79">
        <v>0</v>
      </c>
      <c r="R31" s="79">
        <v>105</v>
      </c>
      <c r="S31" s="79">
        <v>66</v>
      </c>
      <c r="T31" s="79">
        <v>39</v>
      </c>
      <c r="U31" s="79">
        <v>0</v>
      </c>
      <c r="V31" s="79">
        <v>22</v>
      </c>
      <c r="W31" s="79">
        <v>19</v>
      </c>
      <c r="X31" s="79">
        <v>3</v>
      </c>
      <c r="Y31" s="79">
        <v>0</v>
      </c>
      <c r="Z31" s="79">
        <v>2</v>
      </c>
      <c r="AA31" s="79">
        <v>1</v>
      </c>
      <c r="AB31" s="79">
        <v>1</v>
      </c>
      <c r="AC31" s="121"/>
    </row>
    <row r="32" spans="1:29" x14ac:dyDescent="0.25">
      <c r="A32" s="26" t="s">
        <v>220</v>
      </c>
      <c r="B32" s="79">
        <f>+F32+J32+N32+R32+V32</f>
        <v>22</v>
      </c>
      <c r="C32" s="79">
        <f>+K32+O32+S32</f>
        <v>13</v>
      </c>
      <c r="D32" s="79">
        <f t="shared" ref="D32" si="12">+H32+L32+P32+T32+X32</f>
        <v>9</v>
      </c>
      <c r="E32" s="79"/>
      <c r="F32" s="79">
        <v>1</v>
      </c>
      <c r="G32" s="79" t="s">
        <v>191</v>
      </c>
      <c r="H32" s="79">
        <v>1</v>
      </c>
      <c r="I32" s="79">
        <v>0</v>
      </c>
      <c r="J32" s="79">
        <v>4</v>
      </c>
      <c r="K32" s="79">
        <v>2</v>
      </c>
      <c r="L32" s="79">
        <v>2</v>
      </c>
      <c r="M32" s="79">
        <v>0</v>
      </c>
      <c r="N32" s="79">
        <v>3</v>
      </c>
      <c r="O32" s="79">
        <v>2</v>
      </c>
      <c r="P32" s="79">
        <v>1</v>
      </c>
      <c r="Q32" s="79">
        <v>0</v>
      </c>
      <c r="R32" s="79">
        <v>12</v>
      </c>
      <c r="S32" s="79">
        <v>9</v>
      </c>
      <c r="T32" s="79">
        <v>3</v>
      </c>
      <c r="U32" s="79">
        <v>0</v>
      </c>
      <c r="V32" s="79">
        <v>2</v>
      </c>
      <c r="W32" s="79" t="s">
        <v>191</v>
      </c>
      <c r="X32" s="79">
        <v>2</v>
      </c>
      <c r="Y32" s="79">
        <v>0</v>
      </c>
      <c r="Z32" s="79" t="s">
        <v>191</v>
      </c>
      <c r="AA32" s="79" t="s">
        <v>191</v>
      </c>
      <c r="AB32" s="79" t="s">
        <v>191</v>
      </c>
      <c r="AC32" s="121"/>
    </row>
    <row r="33" spans="1:29" x14ac:dyDescent="0.25">
      <c r="A33" s="26" t="s">
        <v>221</v>
      </c>
      <c r="B33" s="79">
        <f t="shared" ref="B33:B35" si="13">+F33+J33+N33+R33+V33</f>
        <v>762</v>
      </c>
      <c r="C33" s="79">
        <f t="shared" ref="C33:C35" si="14">+G33+K33+O33+S33+W33</f>
        <v>444</v>
      </c>
      <c r="D33" s="79">
        <f t="shared" ref="D33:D35" si="15">+H33+L33+P33+T33+X33</f>
        <v>318</v>
      </c>
      <c r="E33" s="79"/>
      <c r="F33" s="79">
        <v>238</v>
      </c>
      <c r="G33" s="79">
        <v>133</v>
      </c>
      <c r="H33" s="79">
        <v>105</v>
      </c>
      <c r="I33" s="79">
        <v>0</v>
      </c>
      <c r="J33" s="79">
        <v>156</v>
      </c>
      <c r="K33" s="79">
        <v>84</v>
      </c>
      <c r="L33" s="79">
        <v>72</v>
      </c>
      <c r="M33" s="79">
        <v>0</v>
      </c>
      <c r="N33" s="79">
        <v>121</v>
      </c>
      <c r="O33" s="79">
        <v>74</v>
      </c>
      <c r="P33" s="79">
        <v>47</v>
      </c>
      <c r="Q33" s="79">
        <v>0</v>
      </c>
      <c r="R33" s="79">
        <v>159</v>
      </c>
      <c r="S33" s="79">
        <v>102</v>
      </c>
      <c r="T33" s="79">
        <v>57</v>
      </c>
      <c r="U33" s="79">
        <v>0</v>
      </c>
      <c r="V33" s="79">
        <v>88</v>
      </c>
      <c r="W33" s="79">
        <v>51</v>
      </c>
      <c r="X33" s="79">
        <v>37</v>
      </c>
      <c r="Y33" s="79">
        <v>0</v>
      </c>
      <c r="Z33" s="79" t="s">
        <v>191</v>
      </c>
      <c r="AA33" s="79" t="s">
        <v>191</v>
      </c>
      <c r="AB33" s="79" t="s">
        <v>191</v>
      </c>
      <c r="AC33" s="121"/>
    </row>
    <row r="34" spans="1:29" x14ac:dyDescent="0.25">
      <c r="A34" s="26" t="s">
        <v>222</v>
      </c>
      <c r="B34" s="79">
        <f t="shared" si="13"/>
        <v>1050</v>
      </c>
      <c r="C34" s="79">
        <f t="shared" si="14"/>
        <v>635</v>
      </c>
      <c r="D34" s="79">
        <f t="shared" si="15"/>
        <v>415</v>
      </c>
      <c r="E34" s="79"/>
      <c r="F34" s="79">
        <v>469</v>
      </c>
      <c r="G34" s="79">
        <v>281</v>
      </c>
      <c r="H34" s="79">
        <v>188</v>
      </c>
      <c r="I34" s="79">
        <v>0</v>
      </c>
      <c r="J34" s="79">
        <v>250</v>
      </c>
      <c r="K34" s="79">
        <v>140</v>
      </c>
      <c r="L34" s="79">
        <v>110</v>
      </c>
      <c r="M34" s="79">
        <v>0</v>
      </c>
      <c r="N34" s="79">
        <v>129</v>
      </c>
      <c r="O34" s="79">
        <v>81</v>
      </c>
      <c r="P34" s="79">
        <v>48</v>
      </c>
      <c r="Q34" s="79">
        <v>0</v>
      </c>
      <c r="R34" s="79">
        <v>169</v>
      </c>
      <c r="S34" s="79">
        <v>109</v>
      </c>
      <c r="T34" s="79">
        <v>60</v>
      </c>
      <c r="U34" s="79">
        <v>0</v>
      </c>
      <c r="V34" s="79">
        <v>33</v>
      </c>
      <c r="W34" s="79">
        <v>24</v>
      </c>
      <c r="X34" s="79">
        <v>9</v>
      </c>
      <c r="Y34" s="79">
        <v>0</v>
      </c>
      <c r="Z34" s="79" t="s">
        <v>191</v>
      </c>
      <c r="AA34" s="79" t="s">
        <v>191</v>
      </c>
      <c r="AB34" s="79" t="s">
        <v>191</v>
      </c>
    </row>
    <row r="35" spans="1:29" ht="15.75" thickBot="1" x14ac:dyDescent="0.3">
      <c r="A35" s="27" t="s">
        <v>223</v>
      </c>
      <c r="B35" s="141">
        <f t="shared" si="13"/>
        <v>154</v>
      </c>
      <c r="C35" s="141">
        <f t="shared" si="14"/>
        <v>89</v>
      </c>
      <c r="D35" s="141">
        <f t="shared" si="15"/>
        <v>65</v>
      </c>
      <c r="E35" s="141"/>
      <c r="F35" s="141">
        <v>47</v>
      </c>
      <c r="G35" s="141">
        <v>26</v>
      </c>
      <c r="H35" s="141">
        <v>21</v>
      </c>
      <c r="I35" s="141">
        <v>0</v>
      </c>
      <c r="J35" s="141">
        <v>39</v>
      </c>
      <c r="K35" s="141">
        <v>27</v>
      </c>
      <c r="L35" s="141">
        <v>12</v>
      </c>
      <c r="M35" s="141">
        <v>0</v>
      </c>
      <c r="N35" s="141">
        <v>31</v>
      </c>
      <c r="O35" s="141">
        <v>16</v>
      </c>
      <c r="P35" s="141">
        <v>15</v>
      </c>
      <c r="Q35" s="141">
        <v>0</v>
      </c>
      <c r="R35" s="141">
        <v>29</v>
      </c>
      <c r="S35" s="141">
        <v>16</v>
      </c>
      <c r="T35" s="141">
        <v>13</v>
      </c>
      <c r="U35" s="141">
        <v>0</v>
      </c>
      <c r="V35" s="141">
        <v>8</v>
      </c>
      <c r="W35" s="141">
        <v>4</v>
      </c>
      <c r="X35" s="141">
        <v>4</v>
      </c>
      <c r="Y35" s="141">
        <v>0</v>
      </c>
      <c r="Z35" s="141" t="s">
        <v>191</v>
      </c>
      <c r="AA35" s="141" t="s">
        <v>191</v>
      </c>
      <c r="AB35" s="141" t="s">
        <v>191</v>
      </c>
      <c r="AC35" s="121"/>
    </row>
    <row r="36" spans="1:29" x14ac:dyDescent="0.25">
      <c r="A36" s="218" t="s">
        <v>122</v>
      </c>
      <c r="B36" s="218"/>
      <c r="C36" s="218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AC36" s="121"/>
    </row>
    <row r="37" spans="1:29" x14ac:dyDescent="0.25">
      <c r="AC37" s="121"/>
    </row>
    <row r="38" spans="1:29" x14ac:dyDescent="0.25">
      <c r="AC38" s="121"/>
    </row>
    <row r="39" spans="1:29" x14ac:dyDescent="0.25">
      <c r="AC39" s="121"/>
    </row>
    <row r="40" spans="1:29" x14ac:dyDescent="0.25">
      <c r="AC40" s="121"/>
    </row>
    <row r="41" spans="1:29" x14ac:dyDescent="0.25">
      <c r="AC41" s="120"/>
    </row>
    <row r="42" spans="1:29" x14ac:dyDescent="0.25">
      <c r="AC42" s="121"/>
    </row>
    <row r="43" spans="1:29" x14ac:dyDescent="0.25">
      <c r="AC43" s="121"/>
    </row>
    <row r="44" spans="1:29" x14ac:dyDescent="0.25">
      <c r="AC44" s="121"/>
    </row>
  </sheetData>
  <mergeCells count="14">
    <mergeCell ref="R6:T6"/>
    <mergeCell ref="V6:X6"/>
    <mergeCell ref="Z6:AB6"/>
    <mergeCell ref="A36:O3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hyperlinks>
    <hyperlink ref="AC2" location="Contenido!A1" display="Contenido" xr:uid="{8A33E01D-943B-40E9-8478-254341370C01}"/>
  </hyperlinks>
  <pageMargins left="0.7" right="0.7" top="0.75" bottom="0.75" header="0.3" footer="0.3"/>
  <pageSetup scale="60" orientation="landscape" r:id="rId1"/>
  <ignoredErrors>
    <ignoredError sqref="B31 D31 B24:D24 D15 C32" formula="1"/>
  </ignoredError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B3D56-B4E2-4984-AAC0-D13F3D9CE332}">
  <sheetPr>
    <tabColor rgb="FFF2DAB1"/>
    <pageSetUpPr fitToPage="1"/>
  </sheetPr>
  <dimension ref="A1:AC44"/>
  <sheetViews>
    <sheetView showGridLines="0" topLeftCell="C1" workbookViewId="0">
      <selection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140625" customWidth="1"/>
    <col min="6" max="8" width="8.28515625" customWidth="1"/>
    <col min="9" max="9" width="1.28515625" customWidth="1"/>
    <col min="10" max="12" width="8.28515625" customWidth="1"/>
    <col min="13" max="13" width="1.28515625" customWidth="1"/>
    <col min="14" max="16" width="8.28515625" customWidth="1"/>
    <col min="17" max="17" width="1.140625" customWidth="1"/>
    <col min="18" max="20" width="8.28515625" customWidth="1"/>
    <col min="21" max="21" width="1" customWidth="1"/>
    <col min="22" max="24" width="8.28515625" customWidth="1"/>
    <col min="25" max="25" width="1.140625" customWidth="1"/>
    <col min="26" max="28" width="8.28515625" customWidth="1"/>
    <col min="29" max="29" width="14" style="119" customWidth="1"/>
  </cols>
  <sheetData>
    <row r="1" spans="1:29" x14ac:dyDescent="0.25">
      <c r="A1" s="223" t="s">
        <v>279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</row>
    <row r="2" spans="1:29" x14ac:dyDescent="0.25">
      <c r="A2" s="224" t="s">
        <v>280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114" t="s">
        <v>0</v>
      </c>
    </row>
    <row r="3" spans="1:29" x14ac:dyDescent="0.25">
      <c r="A3" s="223" t="s">
        <v>195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</row>
    <row r="4" spans="1:29" x14ac:dyDescent="0.25">
      <c r="A4" s="224" t="s">
        <v>112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</row>
    <row r="5" spans="1:29" x14ac:dyDescent="0.25">
      <c r="A5" s="224" t="s">
        <v>182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120"/>
    </row>
    <row r="6" spans="1:29" x14ac:dyDescent="0.25">
      <c r="A6" s="227" t="s">
        <v>196</v>
      </c>
      <c r="B6" s="226" t="s">
        <v>130</v>
      </c>
      <c r="C6" s="226"/>
      <c r="D6" s="226"/>
      <c r="E6" s="82"/>
      <c r="F6" s="226" t="s">
        <v>158</v>
      </c>
      <c r="G6" s="226"/>
      <c r="H6" s="226"/>
      <c r="I6" s="82"/>
      <c r="J6" s="226" t="s">
        <v>159</v>
      </c>
      <c r="K6" s="226"/>
      <c r="L6" s="226"/>
      <c r="M6" s="82"/>
      <c r="N6" s="226" t="s">
        <v>160</v>
      </c>
      <c r="O6" s="226"/>
      <c r="P6" s="226"/>
      <c r="Q6" s="82"/>
      <c r="R6" s="226" t="s">
        <v>162</v>
      </c>
      <c r="S6" s="226"/>
      <c r="T6" s="226"/>
      <c r="U6" s="82"/>
      <c r="V6" s="226" t="s">
        <v>163</v>
      </c>
      <c r="W6" s="226"/>
      <c r="X6" s="226"/>
      <c r="Y6" s="82"/>
      <c r="Z6" s="226" t="s">
        <v>164</v>
      </c>
      <c r="AA6" s="226"/>
      <c r="AB6" s="226"/>
    </row>
    <row r="7" spans="1:29" x14ac:dyDescent="0.25">
      <c r="A7" s="227"/>
      <c r="B7" s="83" t="s">
        <v>130</v>
      </c>
      <c r="C7" s="83" t="s">
        <v>184</v>
      </c>
      <c r="D7" s="83" t="s">
        <v>185</v>
      </c>
      <c r="E7" s="82"/>
      <c r="F7" s="83" t="s">
        <v>130</v>
      </c>
      <c r="G7" s="83" t="s">
        <v>184</v>
      </c>
      <c r="H7" s="83" t="s">
        <v>185</v>
      </c>
      <c r="I7" s="82"/>
      <c r="J7" s="83" t="s">
        <v>130</v>
      </c>
      <c r="K7" s="83" t="s">
        <v>184</v>
      </c>
      <c r="L7" s="83" t="s">
        <v>185</v>
      </c>
      <c r="M7" s="82"/>
      <c r="N7" s="83" t="s">
        <v>130</v>
      </c>
      <c r="O7" s="83" t="s">
        <v>184</v>
      </c>
      <c r="P7" s="83" t="s">
        <v>185</v>
      </c>
      <c r="Q7" s="82"/>
      <c r="R7" s="83" t="s">
        <v>130</v>
      </c>
      <c r="S7" s="83" t="s">
        <v>184</v>
      </c>
      <c r="T7" s="83" t="s">
        <v>185</v>
      </c>
      <c r="U7" s="82"/>
      <c r="V7" s="83" t="s">
        <v>130</v>
      </c>
      <c r="W7" s="83" t="s">
        <v>184</v>
      </c>
      <c r="X7" s="83" t="s">
        <v>185</v>
      </c>
      <c r="Y7" s="82"/>
      <c r="Z7" s="83" t="s">
        <v>130</v>
      </c>
      <c r="AA7" s="83" t="s">
        <v>184</v>
      </c>
      <c r="AB7" s="83" t="s">
        <v>185</v>
      </c>
      <c r="AC7" s="120"/>
    </row>
    <row r="8" spans="1:29" s="2" customFormat="1" x14ac:dyDescent="0.25">
      <c r="A8" s="25" t="s">
        <v>130</v>
      </c>
      <c r="B8" s="80">
        <v>9.0237206708703308</v>
      </c>
      <c r="C8" s="80">
        <v>10.464340116726856</v>
      </c>
      <c r="D8" s="80">
        <v>7.5759400048161272</v>
      </c>
      <c r="E8" s="80"/>
      <c r="F8" s="80">
        <v>12.807807556455797</v>
      </c>
      <c r="G8" s="80">
        <v>14.155161078238002</v>
      </c>
      <c r="H8" s="80">
        <v>11.409762253982331</v>
      </c>
      <c r="I8" s="80"/>
      <c r="J8" s="80">
        <v>9.553392557217153</v>
      </c>
      <c r="K8" s="80">
        <v>10.919240191156982</v>
      </c>
      <c r="L8" s="80">
        <v>8.1660956110295313</v>
      </c>
      <c r="M8" s="80"/>
      <c r="N8" s="80">
        <v>6.1387445703091732</v>
      </c>
      <c r="O8" s="80">
        <v>7.3787891653222388</v>
      </c>
      <c r="P8" s="80">
        <v>4.891072191371209</v>
      </c>
      <c r="Q8" s="80"/>
      <c r="R8" s="80">
        <v>10.905484190918548</v>
      </c>
      <c r="S8" s="80">
        <v>13.013599186952524</v>
      </c>
      <c r="T8" s="80">
        <v>8.7984908580826158</v>
      </c>
      <c r="U8" s="80"/>
      <c r="V8" s="80">
        <v>3.5507123951117867</v>
      </c>
      <c r="W8" s="80">
        <v>4.4436709595080632</v>
      </c>
      <c r="X8" s="80">
        <v>2.7084701247537755</v>
      </c>
      <c r="Y8" s="80"/>
      <c r="Z8" s="80">
        <v>8.0745341614906838</v>
      </c>
      <c r="AA8" s="80">
        <v>12.820512820512819</v>
      </c>
      <c r="AB8" s="80">
        <v>3.6144578313253009</v>
      </c>
      <c r="AC8" s="120"/>
    </row>
    <row r="9" spans="1:29" x14ac:dyDescent="0.25">
      <c r="A9" s="26" t="s">
        <v>197</v>
      </c>
      <c r="B9" s="81">
        <v>9.6782770539750071</v>
      </c>
      <c r="C9" s="81">
        <v>10.383386581469649</v>
      </c>
      <c r="D9" s="81">
        <v>8.9750398300584173</v>
      </c>
      <c r="E9" s="81"/>
      <c r="F9" s="81">
        <v>13.404892661008489</v>
      </c>
      <c r="G9" s="81">
        <v>14.278656126482215</v>
      </c>
      <c r="H9" s="81">
        <v>12.512613521695256</v>
      </c>
      <c r="I9" s="81"/>
      <c r="J9" s="81">
        <v>12.320143884892087</v>
      </c>
      <c r="K9" s="81">
        <v>11.963746223564954</v>
      </c>
      <c r="L9" s="81">
        <v>12.671029149315881</v>
      </c>
      <c r="M9" s="81"/>
      <c r="N9" s="81">
        <v>6.6047471620227034</v>
      </c>
      <c r="O9" s="81">
        <v>7.7904633982538618</v>
      </c>
      <c r="P9" s="81">
        <v>5.3596614950634693</v>
      </c>
      <c r="Q9" s="81"/>
      <c r="R9" s="81">
        <v>9.7866077998528329</v>
      </c>
      <c r="S9" s="81">
        <v>11.052631578947368</v>
      </c>
      <c r="T9" s="81">
        <v>8.5734870317002887</v>
      </c>
      <c r="U9" s="81"/>
      <c r="V9" s="81">
        <v>2.4201355275895451</v>
      </c>
      <c r="W9" s="81">
        <v>2.982107355864811</v>
      </c>
      <c r="X9" s="81">
        <v>1.8867924528301887</v>
      </c>
      <c r="Y9" s="81"/>
      <c r="Z9" s="81" t="s">
        <v>191</v>
      </c>
      <c r="AA9" s="81" t="s">
        <v>191</v>
      </c>
      <c r="AB9" s="81" t="s">
        <v>191</v>
      </c>
      <c r="AC9" s="120"/>
    </row>
    <row r="10" spans="1:29" x14ac:dyDescent="0.25">
      <c r="A10" s="26" t="s">
        <v>198</v>
      </c>
      <c r="B10" s="81">
        <v>8.2399223970683337</v>
      </c>
      <c r="C10" s="81">
        <v>9.0714132532704266</v>
      </c>
      <c r="D10" s="81">
        <v>7.3997833152762729</v>
      </c>
      <c r="E10" s="81"/>
      <c r="F10" s="81">
        <v>11.596711380354826</v>
      </c>
      <c r="G10" s="81">
        <v>10.97666378565255</v>
      </c>
      <c r="H10" s="81">
        <v>12.218370883882148</v>
      </c>
      <c r="I10" s="81"/>
      <c r="J10" s="81">
        <v>8.1842105263157894</v>
      </c>
      <c r="K10" s="81">
        <v>9.9212598425196852</v>
      </c>
      <c r="L10" s="81">
        <v>6.4379947229551453</v>
      </c>
      <c r="M10" s="81"/>
      <c r="N10" s="81">
        <v>5.5307994757536036</v>
      </c>
      <c r="O10" s="81">
        <v>6.4941921858500535</v>
      </c>
      <c r="P10" s="81">
        <v>4.5809474232170739</v>
      </c>
      <c r="Q10" s="81"/>
      <c r="R10" s="81">
        <v>10.852941176470589</v>
      </c>
      <c r="S10" s="81">
        <v>12.69296740994854</v>
      </c>
      <c r="T10" s="81">
        <v>8.903694730466384</v>
      </c>
      <c r="U10" s="81"/>
      <c r="V10" s="81">
        <v>3.494347379239465</v>
      </c>
      <c r="W10" s="81">
        <v>3.9617486338797816</v>
      </c>
      <c r="X10" s="81">
        <v>3.0240549828178693</v>
      </c>
      <c r="Y10" s="81"/>
      <c r="Z10" s="81" t="s">
        <v>191</v>
      </c>
      <c r="AA10" s="81" t="s">
        <v>191</v>
      </c>
      <c r="AB10" s="81" t="s">
        <v>191</v>
      </c>
    </row>
    <row r="11" spans="1:29" x14ac:dyDescent="0.25">
      <c r="A11" s="26" t="s">
        <v>199</v>
      </c>
      <c r="B11" s="81">
        <v>9.8776859504132233</v>
      </c>
      <c r="C11" s="81">
        <v>11.31286740692358</v>
      </c>
      <c r="D11" s="81">
        <v>8.4069611780455151</v>
      </c>
      <c r="E11" s="81"/>
      <c r="F11" s="81">
        <v>13.84765149671453</v>
      </c>
      <c r="G11" s="81">
        <v>14.433962264150942</v>
      </c>
      <c r="H11" s="81">
        <v>13.222724987430871</v>
      </c>
      <c r="I11" s="81"/>
      <c r="J11" s="81">
        <v>8.072535829189821</v>
      </c>
      <c r="K11" s="81">
        <v>10.295857988165681</v>
      </c>
      <c r="L11" s="81">
        <v>5.899363794100636</v>
      </c>
      <c r="M11" s="81"/>
      <c r="N11" s="81">
        <v>8.5740626920712959</v>
      </c>
      <c r="O11" s="81">
        <v>9.8574085554866713</v>
      </c>
      <c r="P11" s="81">
        <v>7.3126142595978063</v>
      </c>
      <c r="Q11" s="81"/>
      <c r="R11" s="81">
        <v>13.787160706591987</v>
      </c>
      <c r="S11" s="81">
        <v>16.169154228855724</v>
      </c>
      <c r="T11" s="81">
        <v>11.210762331838566</v>
      </c>
      <c r="U11" s="81"/>
      <c r="V11" s="81">
        <v>2.5290844714213456</v>
      </c>
      <c r="W11" s="81">
        <v>3.1746031746031744</v>
      </c>
      <c r="X11" s="81">
        <v>1.8575851393188854</v>
      </c>
      <c r="Y11" s="81"/>
      <c r="Z11" s="81" t="s">
        <v>191</v>
      </c>
      <c r="AA11" s="81" t="s">
        <v>191</v>
      </c>
      <c r="AB11" s="81" t="s">
        <v>191</v>
      </c>
    </row>
    <row r="12" spans="1:29" x14ac:dyDescent="0.25">
      <c r="A12" s="26" t="s">
        <v>200</v>
      </c>
      <c r="B12" s="81">
        <v>12.794756107942455</v>
      </c>
      <c r="C12" s="81">
        <v>14.128989361702127</v>
      </c>
      <c r="D12" s="81">
        <v>11.394172046763218</v>
      </c>
      <c r="E12" s="81"/>
      <c r="F12" s="81">
        <v>15.229704216488358</v>
      </c>
      <c r="G12" s="81">
        <v>16.202844774273345</v>
      </c>
      <c r="H12" s="81">
        <v>14.221652786675207</v>
      </c>
      <c r="I12" s="81"/>
      <c r="J12" s="81">
        <v>12.554802710243123</v>
      </c>
      <c r="K12" s="81">
        <v>12.954186413902052</v>
      </c>
      <c r="L12" s="81">
        <v>12.148028962188254</v>
      </c>
      <c r="M12" s="81"/>
      <c r="N12" s="81">
        <v>8.3780437474205538</v>
      </c>
      <c r="O12" s="81">
        <v>9.1353996737357264</v>
      </c>
      <c r="P12" s="81">
        <v>7.6023391812865491</v>
      </c>
      <c r="Q12" s="81"/>
      <c r="R12" s="81">
        <v>17.743589743589745</v>
      </c>
      <c r="S12" s="81">
        <v>20.473933649289101</v>
      </c>
      <c r="T12" s="81">
        <v>14.52513966480447</v>
      </c>
      <c r="U12" s="81"/>
      <c r="V12" s="81">
        <v>9.1879075281564919</v>
      </c>
      <c r="W12" s="81">
        <v>11.267605633802818</v>
      </c>
      <c r="X12" s="81">
        <v>7.0658682634730532</v>
      </c>
      <c r="Y12" s="81"/>
      <c r="Z12" s="81" t="s">
        <v>191</v>
      </c>
      <c r="AA12" s="81" t="s">
        <v>191</v>
      </c>
      <c r="AB12" s="81" t="s">
        <v>191</v>
      </c>
    </row>
    <row r="13" spans="1:29" x14ac:dyDescent="0.25">
      <c r="A13" s="26" t="s">
        <v>201</v>
      </c>
      <c r="B13" s="81">
        <v>7.1452090879157062</v>
      </c>
      <c r="C13" s="81">
        <v>8.470290771175728</v>
      </c>
      <c r="D13" s="81">
        <v>5.7044673539518902</v>
      </c>
      <c r="E13" s="81"/>
      <c r="F13" s="81">
        <v>12.48407643312102</v>
      </c>
      <c r="G13" s="81">
        <v>13.96508728179551</v>
      </c>
      <c r="H13" s="81">
        <v>10.9375</v>
      </c>
      <c r="I13" s="81"/>
      <c r="J13" s="81">
        <v>7.728706624605679</v>
      </c>
      <c r="K13" s="81">
        <v>9.667673716012084</v>
      </c>
      <c r="L13" s="81">
        <v>5.6105610561056105</v>
      </c>
      <c r="M13" s="81"/>
      <c r="N13" s="81">
        <v>3.6050156739811912</v>
      </c>
      <c r="O13" s="81">
        <v>5.5401662049861491</v>
      </c>
      <c r="P13" s="81">
        <v>1.0830324909747291</v>
      </c>
      <c r="Q13" s="81"/>
      <c r="R13" s="81">
        <v>7.8095238095238093</v>
      </c>
      <c r="S13" s="81">
        <v>8.7591240875912408</v>
      </c>
      <c r="T13" s="81">
        <v>6.7729083665338639</v>
      </c>
      <c r="U13" s="81"/>
      <c r="V13" s="81">
        <v>1.3186813186813187</v>
      </c>
      <c r="W13" s="81">
        <v>0.93023255813953487</v>
      </c>
      <c r="X13" s="81">
        <v>1.6666666666666667</v>
      </c>
      <c r="Y13" s="81"/>
      <c r="Z13" s="81" t="s">
        <v>191</v>
      </c>
      <c r="AA13" s="81" t="s">
        <v>191</v>
      </c>
      <c r="AB13" s="81" t="s">
        <v>191</v>
      </c>
      <c r="AC13" s="121"/>
    </row>
    <row r="14" spans="1:29" x14ac:dyDescent="0.25">
      <c r="A14" s="26" t="s">
        <v>202</v>
      </c>
      <c r="B14" s="81">
        <v>6.7675055417916283</v>
      </c>
      <c r="C14" s="81">
        <v>8.7516425755584759</v>
      </c>
      <c r="D14" s="81">
        <v>4.8136645962732922</v>
      </c>
      <c r="E14" s="81"/>
      <c r="F14" s="81">
        <v>10.466377440347072</v>
      </c>
      <c r="G14" s="81">
        <v>13.268608414239482</v>
      </c>
      <c r="H14" s="81">
        <v>7.6335877862595423</v>
      </c>
      <c r="I14" s="81"/>
      <c r="J14" s="81">
        <v>7.9651524579962665</v>
      </c>
      <c r="K14" s="81">
        <v>9.5607235142118849</v>
      </c>
      <c r="L14" s="81">
        <v>6.4825930372148859</v>
      </c>
      <c r="M14" s="81"/>
      <c r="N14" s="81">
        <v>3.8167938931297711</v>
      </c>
      <c r="O14" s="81">
        <v>5.9418457648546141</v>
      </c>
      <c r="P14" s="81">
        <v>1.6645326504481435</v>
      </c>
      <c r="Q14" s="81"/>
      <c r="R14" s="81">
        <v>7.8545454545454545</v>
      </c>
      <c r="S14" s="81">
        <v>9.7525473071324598</v>
      </c>
      <c r="T14" s="81">
        <v>5.9593023255813957</v>
      </c>
      <c r="U14" s="81"/>
      <c r="V14" s="81">
        <v>2.3603461841070024</v>
      </c>
      <c r="W14" s="81">
        <v>3.5143769968051117</v>
      </c>
      <c r="X14" s="81">
        <v>1.2403100775193798</v>
      </c>
      <c r="Y14" s="81"/>
      <c r="Z14" s="81" t="s">
        <v>191</v>
      </c>
      <c r="AA14" s="81" t="s">
        <v>191</v>
      </c>
      <c r="AB14" s="81" t="s">
        <v>191</v>
      </c>
      <c r="AC14" s="120"/>
    </row>
    <row r="15" spans="1:29" x14ac:dyDescent="0.25">
      <c r="A15" s="26" t="s">
        <v>203</v>
      </c>
      <c r="B15" s="81">
        <v>5.2254831782390836</v>
      </c>
      <c r="C15" s="81">
        <v>8.3565459610027855</v>
      </c>
      <c r="D15" s="81">
        <v>1.9145802650957291</v>
      </c>
      <c r="E15" s="81"/>
      <c r="F15" s="81">
        <v>7.1641791044776122</v>
      </c>
      <c r="G15" s="81">
        <v>12.280701754385964</v>
      </c>
      <c r="H15" s="81">
        <v>1.8292682926829267</v>
      </c>
      <c r="I15" s="81"/>
      <c r="J15" s="81">
        <v>3.225806451612903</v>
      </c>
      <c r="K15" s="81">
        <v>5.1094890510948909</v>
      </c>
      <c r="L15" s="81">
        <v>1.4084507042253522</v>
      </c>
      <c r="M15" s="81"/>
      <c r="N15" s="81">
        <v>0.66889632107023411</v>
      </c>
      <c r="O15" s="81">
        <v>1.2422360248447204</v>
      </c>
      <c r="P15" s="81" t="s">
        <v>191</v>
      </c>
      <c r="Q15" s="81"/>
      <c r="R15" s="81">
        <v>12.820512820512819</v>
      </c>
      <c r="S15" s="81">
        <v>20.300751879699249</v>
      </c>
      <c r="T15" s="81">
        <v>5.7142857142857144</v>
      </c>
      <c r="U15" s="81"/>
      <c r="V15" s="81">
        <v>1.4218009478672986</v>
      </c>
      <c r="W15" s="81">
        <v>2.5862068965517242</v>
      </c>
      <c r="X15" s="81" t="s">
        <v>191</v>
      </c>
      <c r="Y15" s="81"/>
      <c r="Z15" s="81" t="s">
        <v>191</v>
      </c>
      <c r="AA15" s="81" t="s">
        <v>191</v>
      </c>
      <c r="AB15" s="81" t="s">
        <v>191</v>
      </c>
      <c r="AC15" s="121"/>
    </row>
    <row r="16" spans="1:29" x14ac:dyDescent="0.25">
      <c r="A16" s="26" t="s">
        <v>204</v>
      </c>
      <c r="B16" s="81">
        <v>9.4666257614936224</v>
      </c>
      <c r="C16" s="81">
        <v>10.782185953641809</v>
      </c>
      <c r="D16" s="81">
        <v>8.1253319171534795</v>
      </c>
      <c r="E16" s="81"/>
      <c r="F16" s="81">
        <v>15.753182461103254</v>
      </c>
      <c r="G16" s="81">
        <v>16.809019473864026</v>
      </c>
      <c r="H16" s="81">
        <v>14.62074019787468</v>
      </c>
      <c r="I16" s="81"/>
      <c r="J16" s="81">
        <v>9.5112553234638</v>
      </c>
      <c r="K16" s="81">
        <v>10.067918497802637</v>
      </c>
      <c r="L16" s="81">
        <v>8.9373970345963762</v>
      </c>
      <c r="M16" s="81"/>
      <c r="N16" s="81">
        <v>4.9522154648132064</v>
      </c>
      <c r="O16" s="81">
        <v>6.4003436426116833</v>
      </c>
      <c r="P16" s="81">
        <v>3.471001757469244</v>
      </c>
      <c r="Q16" s="81"/>
      <c r="R16" s="81">
        <v>11.338962605548854</v>
      </c>
      <c r="S16" s="81">
        <v>13.986354775828461</v>
      </c>
      <c r="T16" s="81">
        <v>8.7434304825609175</v>
      </c>
      <c r="U16" s="81"/>
      <c r="V16" s="81">
        <v>2.930192473427176</v>
      </c>
      <c r="W16" s="81">
        <v>3.6278525453481572</v>
      </c>
      <c r="X16" s="81">
        <v>2.2573363431151243</v>
      </c>
      <c r="Y16" s="81"/>
      <c r="Z16" s="81" t="s">
        <v>191</v>
      </c>
      <c r="AA16" s="81" t="s">
        <v>191</v>
      </c>
      <c r="AB16" s="81" t="s">
        <v>191</v>
      </c>
      <c r="AC16" s="121"/>
    </row>
    <row r="17" spans="1:29" x14ac:dyDescent="0.25">
      <c r="A17" s="26" t="s">
        <v>205</v>
      </c>
      <c r="B17" s="81">
        <v>7.6313472262987974</v>
      </c>
      <c r="C17" s="81">
        <v>8.3073929961089483</v>
      </c>
      <c r="D17" s="81">
        <v>6.9474512891163158</v>
      </c>
      <c r="E17" s="81"/>
      <c r="F17" s="81">
        <v>9.4541139240506329</v>
      </c>
      <c r="G17" s="81">
        <v>10.751818916734033</v>
      </c>
      <c r="H17" s="81">
        <v>8.2106893880712626</v>
      </c>
      <c r="I17" s="81"/>
      <c r="J17" s="81">
        <v>8.7566521528785675</v>
      </c>
      <c r="K17" s="81">
        <v>9.2979127134724848</v>
      </c>
      <c r="L17" s="81">
        <v>8.1934846989141157</v>
      </c>
      <c r="M17" s="81"/>
      <c r="N17" s="81">
        <v>6.4296915838996345</v>
      </c>
      <c r="O17" s="81">
        <v>7.8189300411522638</v>
      </c>
      <c r="P17" s="81">
        <v>4.9946865037194481</v>
      </c>
      <c r="Q17" s="81"/>
      <c r="R17" s="81">
        <v>6.7438349270256674</v>
      </c>
      <c r="S17" s="81">
        <v>6</v>
      </c>
      <c r="T17" s="81">
        <v>7.4974670719351568</v>
      </c>
      <c r="U17" s="81"/>
      <c r="V17" s="81">
        <v>5.9675550405561992</v>
      </c>
      <c r="W17" s="81">
        <v>6.8415051311288488</v>
      </c>
      <c r="X17" s="81">
        <v>5.0647820965842163</v>
      </c>
      <c r="Y17" s="81"/>
      <c r="Z17" s="81" t="s">
        <v>191</v>
      </c>
      <c r="AA17" s="81" t="s">
        <v>191</v>
      </c>
      <c r="AB17" s="81" t="s">
        <v>191</v>
      </c>
      <c r="AC17" s="121"/>
    </row>
    <row r="18" spans="1:29" x14ac:dyDescent="0.25">
      <c r="A18" s="26" t="s">
        <v>206</v>
      </c>
      <c r="B18" s="81">
        <v>8.9288928892889299</v>
      </c>
      <c r="C18" s="81">
        <v>11.353397008469994</v>
      </c>
      <c r="D18" s="81">
        <v>6.509620571839597</v>
      </c>
      <c r="E18" s="81"/>
      <c r="F18" s="81">
        <v>12.6512270998963</v>
      </c>
      <c r="G18" s="81">
        <v>16.035182679296348</v>
      </c>
      <c r="H18" s="81">
        <v>9.1166077738515892</v>
      </c>
      <c r="I18" s="81"/>
      <c r="J18" s="81">
        <v>10.594876248371689</v>
      </c>
      <c r="K18" s="81">
        <v>12.207357859531772</v>
      </c>
      <c r="L18" s="81">
        <v>8.8527551942186093</v>
      </c>
      <c r="M18" s="81"/>
      <c r="N18" s="81">
        <v>6.1488673139158578</v>
      </c>
      <c r="O18" s="81">
        <v>7.6923076923076925</v>
      </c>
      <c r="P18" s="81">
        <v>4.649042844120328</v>
      </c>
      <c r="Q18" s="81"/>
      <c r="R18" s="81">
        <v>9.7859327217125376</v>
      </c>
      <c r="S18" s="81">
        <v>13.029989658738367</v>
      </c>
      <c r="T18" s="81">
        <v>6.6331658291457289</v>
      </c>
      <c r="U18" s="81"/>
      <c r="V18" s="81">
        <v>3.1861375069871438</v>
      </c>
      <c r="W18" s="81">
        <v>4.6318289786223277</v>
      </c>
      <c r="X18" s="81">
        <v>1.9007391763463568</v>
      </c>
      <c r="Y18" s="81"/>
      <c r="Z18" s="81" t="s">
        <v>191</v>
      </c>
      <c r="AA18" s="81" t="s">
        <v>191</v>
      </c>
      <c r="AB18" s="81" t="s">
        <v>191</v>
      </c>
      <c r="AC18" s="121"/>
    </row>
    <row r="19" spans="1:29" x14ac:dyDescent="0.25">
      <c r="A19" s="26" t="s">
        <v>207</v>
      </c>
      <c r="B19" s="81">
        <v>13.706612617177601</v>
      </c>
      <c r="C19" s="81">
        <v>18.554095045500503</v>
      </c>
      <c r="D19" s="81">
        <v>8.8369730827831372</v>
      </c>
      <c r="E19" s="81"/>
      <c r="F19" s="81">
        <v>16.28122109158187</v>
      </c>
      <c r="G19" s="81">
        <v>21.09090909090909</v>
      </c>
      <c r="H19" s="81">
        <v>11.299435028248588</v>
      </c>
      <c r="I19" s="81"/>
      <c r="J19" s="81">
        <v>17.660550458715598</v>
      </c>
      <c r="K19" s="81">
        <v>24.680851063829788</v>
      </c>
      <c r="L19" s="81">
        <v>9.4527363184079594</v>
      </c>
      <c r="M19" s="81"/>
      <c r="N19" s="81">
        <v>7.2386058981233248</v>
      </c>
      <c r="O19" s="81">
        <v>10.393258426966293</v>
      </c>
      <c r="P19" s="81">
        <v>4.3589743589743586</v>
      </c>
      <c r="Q19" s="81"/>
      <c r="R19" s="81">
        <v>18.66096866096866</v>
      </c>
      <c r="S19" s="81">
        <v>23.008849557522122</v>
      </c>
      <c r="T19" s="81">
        <v>14.600550964187327</v>
      </c>
      <c r="U19" s="81"/>
      <c r="V19" s="81">
        <v>4.7619047619047619</v>
      </c>
      <c r="W19" s="81">
        <v>7.6045627376425857</v>
      </c>
      <c r="X19" s="81">
        <v>2.1201413427561837</v>
      </c>
      <c r="Y19" s="81"/>
      <c r="Z19" s="81" t="s">
        <v>191</v>
      </c>
      <c r="AA19" s="81" t="s">
        <v>191</v>
      </c>
      <c r="AB19" s="81" t="s">
        <v>191</v>
      </c>
      <c r="AC19" s="121"/>
    </row>
    <row r="20" spans="1:29" x14ac:dyDescent="0.25">
      <c r="A20" s="108" t="s">
        <v>208</v>
      </c>
      <c r="B20" s="81">
        <v>11.774692899231001</v>
      </c>
      <c r="C20" s="81">
        <v>13.412462908011868</v>
      </c>
      <c r="D20" s="81">
        <v>10.104881000403388</v>
      </c>
      <c r="E20" s="81"/>
      <c r="F20" s="81">
        <v>17.347142003584942</v>
      </c>
      <c r="G20" s="81">
        <v>19.777265745007679</v>
      </c>
      <c r="H20" s="81">
        <v>14.729002896152254</v>
      </c>
      <c r="I20" s="81"/>
      <c r="J20" s="81">
        <v>9.9977277891388319</v>
      </c>
      <c r="K20" s="81">
        <v>11.240483654276758</v>
      </c>
      <c r="L20" s="81">
        <v>8.7177121771217703</v>
      </c>
      <c r="M20" s="81"/>
      <c r="N20" s="81">
        <v>8.6410635155096003</v>
      </c>
      <c r="O20" s="81">
        <v>10.135790494665374</v>
      </c>
      <c r="P20" s="81">
        <v>7.1</v>
      </c>
      <c r="Q20" s="81"/>
      <c r="R20" s="81">
        <v>16.502115655853313</v>
      </c>
      <c r="S20" s="81">
        <v>18.012422360248447</v>
      </c>
      <c r="T20" s="81">
        <v>14.994363021420517</v>
      </c>
      <c r="U20" s="81"/>
      <c r="V20" s="81">
        <v>3.7037037037037033</v>
      </c>
      <c r="W20" s="81">
        <v>4.3055555555555554</v>
      </c>
      <c r="X20" s="81">
        <v>3.1470777135517021</v>
      </c>
      <c r="Y20" s="81"/>
      <c r="Z20" s="81" t="s">
        <v>191</v>
      </c>
      <c r="AA20" s="81" t="s">
        <v>191</v>
      </c>
      <c r="AB20" s="81" t="s">
        <v>191</v>
      </c>
      <c r="AC20" s="121"/>
    </row>
    <row r="21" spans="1:29" x14ac:dyDescent="0.25">
      <c r="A21" s="26" t="s">
        <v>209</v>
      </c>
      <c r="B21" s="81">
        <v>9.1440989635573384</v>
      </c>
      <c r="C21" s="81">
        <v>10.107454667562124</v>
      </c>
      <c r="D21" s="81">
        <v>8.1890812250332878</v>
      </c>
      <c r="E21" s="81"/>
      <c r="F21" s="81">
        <v>12.466307277628031</v>
      </c>
      <c r="G21" s="81">
        <v>15.2832674571805</v>
      </c>
      <c r="H21" s="81">
        <v>9.5172413793103434</v>
      </c>
      <c r="I21" s="81"/>
      <c r="J21" s="81">
        <v>12.006446414182111</v>
      </c>
      <c r="K21" s="81">
        <v>11.198738170347003</v>
      </c>
      <c r="L21" s="81">
        <v>12.850082372322898</v>
      </c>
      <c r="M21" s="81"/>
      <c r="N21" s="81">
        <v>4.5092838196286467</v>
      </c>
      <c r="O21" s="81">
        <v>4.092526690391459</v>
      </c>
      <c r="P21" s="81">
        <v>4.9209138840070299</v>
      </c>
      <c r="Q21" s="81"/>
      <c r="R21" s="81">
        <v>12.735042735042734</v>
      </c>
      <c r="S21" s="81">
        <v>14.485165794066319</v>
      </c>
      <c r="T21" s="81">
        <v>11.055276381909549</v>
      </c>
      <c r="U21" s="81"/>
      <c r="V21" s="81">
        <v>1.3598326359832638</v>
      </c>
      <c r="W21" s="81">
        <v>1.7777777777777777</v>
      </c>
      <c r="X21" s="81">
        <v>0.98814229249011865</v>
      </c>
      <c r="Y21" s="81"/>
      <c r="Z21" s="81" t="s">
        <v>191</v>
      </c>
      <c r="AA21" s="81" t="s">
        <v>191</v>
      </c>
      <c r="AB21" s="81" t="s">
        <v>191</v>
      </c>
      <c r="AC21" s="121"/>
    </row>
    <row r="22" spans="1:29" x14ac:dyDescent="0.25">
      <c r="A22" s="26" t="s">
        <v>210</v>
      </c>
      <c r="B22" s="81">
        <v>6.5582297035320813</v>
      </c>
      <c r="C22" s="81">
        <v>7.6710501238803133</v>
      </c>
      <c r="D22" s="81">
        <v>5.4622243078366965</v>
      </c>
      <c r="E22" s="81"/>
      <c r="F22" s="81">
        <v>8.7104525430516624</v>
      </c>
      <c r="G22" s="81">
        <v>9.4674556213017755</v>
      </c>
      <c r="H22" s="81">
        <v>7.9300528670191133</v>
      </c>
      <c r="I22" s="81"/>
      <c r="J22" s="81">
        <v>7.5734820853894016</v>
      </c>
      <c r="K22" s="81">
        <v>9.0674688440051572</v>
      </c>
      <c r="L22" s="81">
        <v>6.0839760068551847</v>
      </c>
      <c r="M22" s="81"/>
      <c r="N22" s="81">
        <v>4.8421052631578947</v>
      </c>
      <c r="O22" s="81">
        <v>5.6970220112214074</v>
      </c>
      <c r="P22" s="81">
        <v>4.0279490341142621</v>
      </c>
      <c r="Q22" s="81"/>
      <c r="R22" s="81">
        <v>7.3068893528183718</v>
      </c>
      <c r="S22" s="81">
        <v>8.7918660287081334</v>
      </c>
      <c r="T22" s="81">
        <v>5.8298631766805471</v>
      </c>
      <c r="U22" s="81"/>
      <c r="V22" s="81">
        <v>3.6675539781129842</v>
      </c>
      <c r="W22" s="81">
        <v>4.5815516188149052</v>
      </c>
      <c r="X22" s="81">
        <v>2.8096330275229358</v>
      </c>
      <c r="Y22" s="81"/>
      <c r="Z22" s="81" t="s">
        <v>191</v>
      </c>
      <c r="AA22" s="81" t="s">
        <v>191</v>
      </c>
      <c r="AB22" s="81" t="s">
        <v>191</v>
      </c>
      <c r="AC22" s="121"/>
    </row>
    <row r="23" spans="1:29" x14ac:dyDescent="0.25">
      <c r="A23" s="26" t="s">
        <v>211</v>
      </c>
      <c r="B23" s="81">
        <v>9.9486678073820585</v>
      </c>
      <c r="C23" s="81">
        <v>11.942517343904855</v>
      </c>
      <c r="D23" s="81">
        <v>8.0077182826821041</v>
      </c>
      <c r="E23" s="81"/>
      <c r="F23" s="81">
        <v>17.29185727355901</v>
      </c>
      <c r="G23" s="81">
        <v>18.330308529945555</v>
      </c>
      <c r="H23" s="81">
        <v>16.236162361623617</v>
      </c>
      <c r="I23" s="81"/>
      <c r="J23" s="81">
        <v>10.580204778156997</v>
      </c>
      <c r="K23" s="81">
        <v>14.222222222222221</v>
      </c>
      <c r="L23" s="81">
        <v>6.7599067599067597</v>
      </c>
      <c r="M23" s="81"/>
      <c r="N23" s="81">
        <v>3.3980582524271843</v>
      </c>
      <c r="O23" s="81">
        <v>4.8076923076923084</v>
      </c>
      <c r="P23" s="81">
        <v>1.9607843137254901</v>
      </c>
      <c r="Q23" s="81"/>
      <c r="R23" s="81">
        <v>13.517441860465116</v>
      </c>
      <c r="S23" s="81">
        <v>15.868263473053892</v>
      </c>
      <c r="T23" s="81">
        <v>11.299435028248588</v>
      </c>
      <c r="U23" s="81"/>
      <c r="V23" s="81">
        <v>0.65897858319604619</v>
      </c>
      <c r="W23" s="81">
        <v>1.1235955056179776</v>
      </c>
      <c r="X23" s="81">
        <v>0.29411764705882354</v>
      </c>
      <c r="Y23" s="81"/>
      <c r="Z23" s="81" t="s">
        <v>191</v>
      </c>
      <c r="AA23" s="81" t="s">
        <v>191</v>
      </c>
      <c r="AB23" s="81" t="s">
        <v>191</v>
      </c>
      <c r="AC23" s="120"/>
    </row>
    <row r="24" spans="1:29" x14ac:dyDescent="0.25">
      <c r="A24" s="26" t="s">
        <v>212</v>
      </c>
      <c r="B24" s="81">
        <v>8.9861111111111107</v>
      </c>
      <c r="C24" s="81">
        <v>10.236669518106643</v>
      </c>
      <c r="D24" s="81">
        <v>7.7985377741673441</v>
      </c>
      <c r="E24" s="81"/>
      <c r="F24" s="81">
        <v>15.038759689922482</v>
      </c>
      <c r="G24" s="81">
        <v>14.863498483316482</v>
      </c>
      <c r="H24" s="81">
        <v>15.221987315010571</v>
      </c>
      <c r="I24" s="81"/>
      <c r="J24" s="81">
        <v>7.1478140180430261</v>
      </c>
      <c r="K24" s="81">
        <v>8.4648493543758967</v>
      </c>
      <c r="L24" s="81">
        <v>5.913978494623656</v>
      </c>
      <c r="M24" s="81"/>
      <c r="N24" s="81">
        <v>9.8187311178247736</v>
      </c>
      <c r="O24" s="81">
        <v>10.631741140215716</v>
      </c>
      <c r="P24" s="81">
        <v>9.0370370370370363</v>
      </c>
      <c r="Q24" s="81"/>
      <c r="R24" s="81">
        <v>6.0716898317483539</v>
      </c>
      <c r="S24" s="81">
        <v>8.6757990867579906</v>
      </c>
      <c r="T24" s="81">
        <v>3.6619718309859155</v>
      </c>
      <c r="U24" s="81"/>
      <c r="V24" s="81">
        <v>2.6827012025901942</v>
      </c>
      <c r="W24" s="81">
        <v>3.6585365853658534</v>
      </c>
      <c r="X24" s="81">
        <v>1.8675721561969438</v>
      </c>
      <c r="Y24" s="81"/>
      <c r="Z24" s="81">
        <v>21.153846153846153</v>
      </c>
      <c r="AA24" s="81">
        <v>39.130434782608695</v>
      </c>
      <c r="AB24" s="81">
        <v>6.8965517241379306</v>
      </c>
      <c r="AC24" s="121"/>
    </row>
    <row r="25" spans="1:29" x14ac:dyDescent="0.25">
      <c r="A25" s="26" t="s">
        <v>213</v>
      </c>
      <c r="B25" s="81">
        <v>5.1746031746031749</v>
      </c>
      <c r="C25" s="81">
        <v>6.1568373298768631</v>
      </c>
      <c r="D25" s="81">
        <v>4.2314872433105162</v>
      </c>
      <c r="E25" s="81"/>
      <c r="F25" s="81">
        <v>9.6525096525096519</v>
      </c>
      <c r="G25" s="81">
        <v>10.85858585858586</v>
      </c>
      <c r="H25" s="81">
        <v>8.3989501312335957</v>
      </c>
      <c r="I25" s="81"/>
      <c r="J25" s="81">
        <v>4.3327556325823222</v>
      </c>
      <c r="K25" s="81">
        <v>4.868913857677903</v>
      </c>
      <c r="L25" s="81">
        <v>3.870967741935484</v>
      </c>
      <c r="M25" s="81"/>
      <c r="N25" s="81">
        <v>2.4115755627009645</v>
      </c>
      <c r="O25" s="81">
        <v>3.125</v>
      </c>
      <c r="P25" s="81">
        <v>1.6556291390728477</v>
      </c>
      <c r="Q25" s="81"/>
      <c r="R25" s="81">
        <v>5.54675118858954</v>
      </c>
      <c r="S25" s="81">
        <v>7.4074074074074066</v>
      </c>
      <c r="T25" s="81">
        <v>3.8922155688622757</v>
      </c>
      <c r="U25" s="81"/>
      <c r="V25" s="81">
        <v>2.3941068139963169</v>
      </c>
      <c r="W25" s="81">
        <v>2.6615969581749046</v>
      </c>
      <c r="X25" s="81">
        <v>2.1428571428571428</v>
      </c>
      <c r="Y25" s="81"/>
      <c r="Z25" s="81" t="s">
        <v>191</v>
      </c>
      <c r="AA25" s="81" t="s">
        <v>191</v>
      </c>
      <c r="AB25" s="81" t="s">
        <v>191</v>
      </c>
      <c r="AC25" s="121"/>
    </row>
    <row r="26" spans="1:29" x14ac:dyDescent="0.25">
      <c r="A26" s="26" t="s">
        <v>214</v>
      </c>
      <c r="B26" s="81">
        <v>6.3662085691188359</v>
      </c>
      <c r="C26" s="81">
        <v>8.0638559148587809</v>
      </c>
      <c r="D26" s="81">
        <v>4.7105788423153694</v>
      </c>
      <c r="E26" s="81"/>
      <c r="F26" s="81">
        <v>6.3973063973063971</v>
      </c>
      <c r="G26" s="81">
        <v>6.6552901023890794</v>
      </c>
      <c r="H26" s="81">
        <v>6.1461794019933551</v>
      </c>
      <c r="I26" s="81"/>
      <c r="J26" s="81">
        <v>8.2969432314410483</v>
      </c>
      <c r="K26" s="81">
        <v>10</v>
      </c>
      <c r="L26" s="81">
        <v>6.5022421524663674</v>
      </c>
      <c r="M26" s="81"/>
      <c r="N26" s="81">
        <v>3.6511156186612577</v>
      </c>
      <c r="O26" s="81">
        <v>4.5540796963946866</v>
      </c>
      <c r="P26" s="81">
        <v>2.6143790849673203</v>
      </c>
      <c r="Q26" s="81"/>
      <c r="R26" s="81">
        <v>9.5284872298624759</v>
      </c>
      <c r="S26" s="81">
        <v>13.600000000000001</v>
      </c>
      <c r="T26" s="81">
        <v>5.5984555984555984</v>
      </c>
      <c r="U26" s="81"/>
      <c r="V26" s="81">
        <v>3.6674816625916873</v>
      </c>
      <c r="W26" s="81">
        <v>5.4285714285714288</v>
      </c>
      <c r="X26" s="81">
        <v>2.3504273504273505</v>
      </c>
      <c r="Y26" s="81"/>
      <c r="Z26" s="81" t="s">
        <v>191</v>
      </c>
      <c r="AA26" s="81" t="s">
        <v>191</v>
      </c>
      <c r="AB26" s="81" t="s">
        <v>191</v>
      </c>
      <c r="AC26" s="121"/>
    </row>
    <row r="27" spans="1:29" x14ac:dyDescent="0.25">
      <c r="A27" s="26" t="s">
        <v>215</v>
      </c>
      <c r="B27" s="81">
        <v>18.210659898477157</v>
      </c>
      <c r="C27" s="81">
        <v>22.37093690248566</v>
      </c>
      <c r="D27" s="81">
        <v>14.087176247631081</v>
      </c>
      <c r="E27" s="81"/>
      <c r="F27" s="81">
        <v>27.558139534883718</v>
      </c>
      <c r="G27" s="81">
        <v>30.715935334872981</v>
      </c>
      <c r="H27" s="81">
        <v>24.355971896955502</v>
      </c>
      <c r="I27" s="81"/>
      <c r="J27" s="81">
        <v>21.46422628951747</v>
      </c>
      <c r="K27" s="81">
        <v>28.616352201257861</v>
      </c>
      <c r="L27" s="81">
        <v>13.427561837455832</v>
      </c>
      <c r="M27" s="81"/>
      <c r="N27" s="81">
        <v>13.584288052373159</v>
      </c>
      <c r="O27" s="81">
        <v>15.789473684210526</v>
      </c>
      <c r="P27" s="81">
        <v>11.400651465798045</v>
      </c>
      <c r="Q27" s="81"/>
      <c r="R27" s="81">
        <v>17.553191489361701</v>
      </c>
      <c r="S27" s="81">
        <v>22.302158273381295</v>
      </c>
      <c r="T27" s="81">
        <v>12.937062937062937</v>
      </c>
      <c r="U27" s="81"/>
      <c r="V27" s="81">
        <v>5.0387596899224807</v>
      </c>
      <c r="W27" s="81">
        <v>7.2033898305084749</v>
      </c>
      <c r="X27" s="81">
        <v>3.214285714285714</v>
      </c>
      <c r="Y27" s="81"/>
      <c r="Z27" s="81" t="s">
        <v>191</v>
      </c>
      <c r="AA27" s="81" t="s">
        <v>191</v>
      </c>
      <c r="AB27" s="81" t="s">
        <v>191</v>
      </c>
      <c r="AC27" s="121"/>
    </row>
    <row r="28" spans="1:29" x14ac:dyDescent="0.25">
      <c r="A28" s="26" t="s">
        <v>216</v>
      </c>
      <c r="B28" s="81">
        <v>6.4562755962418699</v>
      </c>
      <c r="C28" s="81">
        <v>7.2157434402332372</v>
      </c>
      <c r="D28" s="81">
        <v>5.709507883420927</v>
      </c>
      <c r="E28" s="81"/>
      <c r="F28" s="81">
        <v>8.6016338298894759</v>
      </c>
      <c r="G28" s="81">
        <v>10.06585136406397</v>
      </c>
      <c r="H28" s="81">
        <v>7.0726915520628681</v>
      </c>
      <c r="I28" s="81"/>
      <c r="J28" s="81">
        <v>8.3382613837965707</v>
      </c>
      <c r="K28" s="81">
        <v>8.8967971530249113</v>
      </c>
      <c r="L28" s="81">
        <v>7.783018867924528</v>
      </c>
      <c r="M28" s="81"/>
      <c r="N28" s="81">
        <v>3.875</v>
      </c>
      <c r="O28" s="81">
        <v>4.8114434330299094</v>
      </c>
      <c r="P28" s="81">
        <v>3.0084235860409145</v>
      </c>
      <c r="Q28" s="81"/>
      <c r="R28" s="81">
        <v>7.4553296364756623</v>
      </c>
      <c r="S28" s="81">
        <v>8.25</v>
      </c>
      <c r="T28" s="81">
        <v>6.6828675577156744</v>
      </c>
      <c r="U28" s="81"/>
      <c r="V28" s="81">
        <v>2.5248661055853097</v>
      </c>
      <c r="W28" s="81">
        <v>1.87207488299532</v>
      </c>
      <c r="X28" s="81">
        <v>3.1531531531531529</v>
      </c>
      <c r="Y28" s="81"/>
      <c r="Z28" s="81" t="s">
        <v>191</v>
      </c>
      <c r="AA28" s="81" t="s">
        <v>191</v>
      </c>
      <c r="AB28" s="81" t="s">
        <v>191</v>
      </c>
      <c r="AC28" s="121"/>
    </row>
    <row r="29" spans="1:29" x14ac:dyDescent="0.25">
      <c r="A29" s="26" t="s">
        <v>217</v>
      </c>
      <c r="B29" s="81">
        <v>6.1625194401244174</v>
      </c>
      <c r="C29" s="81">
        <v>6.9476971116315376</v>
      </c>
      <c r="D29" s="81">
        <v>5.3834237025561578</v>
      </c>
      <c r="E29" s="81"/>
      <c r="F29" s="81">
        <v>7.2085889570552144</v>
      </c>
      <c r="G29" s="81">
        <v>9.3701996927803393</v>
      </c>
      <c r="H29" s="81">
        <v>5.0535987748851454</v>
      </c>
      <c r="I29" s="81"/>
      <c r="J29" s="81">
        <v>7.2778827977315688</v>
      </c>
      <c r="K29" s="81">
        <v>9.0909090909090917</v>
      </c>
      <c r="L29" s="81">
        <v>5.3149606299212602</v>
      </c>
      <c r="M29" s="81"/>
      <c r="N29" s="81">
        <v>2.7462121212121211</v>
      </c>
      <c r="O29" s="81">
        <v>3.0592734225621414</v>
      </c>
      <c r="P29" s="81">
        <v>2.4390243902439024</v>
      </c>
      <c r="Q29" s="81"/>
      <c r="R29" s="81">
        <v>9.8342541436464099</v>
      </c>
      <c r="S29" s="81">
        <v>8.7837837837837842</v>
      </c>
      <c r="T29" s="81">
        <v>10.845986984815619</v>
      </c>
      <c r="U29" s="81"/>
      <c r="V29" s="81">
        <v>3.4104750304506699</v>
      </c>
      <c r="W29" s="81">
        <v>3.0456852791878175</v>
      </c>
      <c r="X29" s="81">
        <v>3.7470725995316161</v>
      </c>
      <c r="Y29" s="81"/>
      <c r="Z29" s="81" t="s">
        <v>191</v>
      </c>
      <c r="AA29" s="81" t="s">
        <v>191</v>
      </c>
      <c r="AB29" s="81" t="s">
        <v>191</v>
      </c>
      <c r="AC29" s="121"/>
    </row>
    <row r="30" spans="1:29" x14ac:dyDescent="0.25">
      <c r="A30" s="26" t="s">
        <v>218</v>
      </c>
      <c r="B30" s="81">
        <v>5.8139534883720927</v>
      </c>
      <c r="C30" s="81">
        <v>8.3217753120665741</v>
      </c>
      <c r="D30" s="81">
        <v>3.3738191632928474</v>
      </c>
      <c r="E30" s="81"/>
      <c r="F30" s="81">
        <v>4.4728434504792327</v>
      </c>
      <c r="G30" s="81">
        <v>4.0540540540540544</v>
      </c>
      <c r="H30" s="81">
        <v>4.8484848484848486</v>
      </c>
      <c r="I30" s="81"/>
      <c r="J30" s="81">
        <v>6.7961165048543686</v>
      </c>
      <c r="K30" s="81">
        <v>8.1632653061224492</v>
      </c>
      <c r="L30" s="81">
        <v>5.5555555555555554</v>
      </c>
      <c r="M30" s="81"/>
      <c r="N30" s="81">
        <v>3.7414965986394559</v>
      </c>
      <c r="O30" s="81">
        <v>5.7692307692307692</v>
      </c>
      <c r="P30" s="81">
        <v>1.4492753623188406</v>
      </c>
      <c r="Q30" s="81"/>
      <c r="R30" s="81">
        <v>9.3189964157706093</v>
      </c>
      <c r="S30" s="81">
        <v>15.942028985507244</v>
      </c>
      <c r="T30" s="81">
        <v>2.8368794326241136</v>
      </c>
      <c r="U30" s="81"/>
      <c r="V30" s="81">
        <v>4.868913857677903</v>
      </c>
      <c r="W30" s="81">
        <v>8.3333333333333321</v>
      </c>
      <c r="X30" s="81">
        <v>1.4814814814814816</v>
      </c>
      <c r="Y30" s="81"/>
      <c r="Z30" s="81" t="s">
        <v>191</v>
      </c>
      <c r="AA30" s="81" t="s">
        <v>191</v>
      </c>
      <c r="AB30" s="81" t="s">
        <v>191</v>
      </c>
      <c r="AC30" s="121"/>
    </row>
    <row r="31" spans="1:29" x14ac:dyDescent="0.25">
      <c r="A31" s="26" t="s">
        <v>219</v>
      </c>
      <c r="B31" s="81">
        <v>9.9933229468061437</v>
      </c>
      <c r="C31" s="81">
        <v>11.857018308631211</v>
      </c>
      <c r="D31" s="81">
        <v>8.0491132332878585</v>
      </c>
      <c r="E31" s="81"/>
      <c r="F31" s="81">
        <v>10.804416403785488</v>
      </c>
      <c r="G31" s="81">
        <v>10.599078341013826</v>
      </c>
      <c r="H31" s="81">
        <v>11.021069692058347</v>
      </c>
      <c r="I31" s="81"/>
      <c r="J31" s="81">
        <v>12.330198537095088</v>
      </c>
      <c r="K31" s="81">
        <v>13.980582524271846</v>
      </c>
      <c r="L31" s="81">
        <v>10.407239819004525</v>
      </c>
      <c r="M31" s="81"/>
      <c r="N31" s="81">
        <v>7.6380728554641593</v>
      </c>
      <c r="O31" s="81">
        <v>10.588235294117647</v>
      </c>
      <c r="P31" s="81">
        <v>4.6948356807511731</v>
      </c>
      <c r="Q31" s="81"/>
      <c r="R31" s="81">
        <v>13.307984790874524</v>
      </c>
      <c r="S31" s="81">
        <v>16.836734693877549</v>
      </c>
      <c r="T31" s="81">
        <v>9.8236775818639792</v>
      </c>
      <c r="U31" s="81"/>
      <c r="V31" s="81">
        <v>3.6243822075782535</v>
      </c>
      <c r="W31" s="81">
        <v>6.375838926174497</v>
      </c>
      <c r="X31" s="81">
        <v>0.97087378640776689</v>
      </c>
      <c r="Y31" s="81"/>
      <c r="Z31" s="81">
        <v>9.5238095238095237</v>
      </c>
      <c r="AA31" s="81">
        <v>7.6923076923076925</v>
      </c>
      <c r="AB31" s="81">
        <v>12.5</v>
      </c>
      <c r="AC31" s="121"/>
    </row>
    <row r="32" spans="1:29" x14ac:dyDescent="0.25">
      <c r="A32" s="26" t="s">
        <v>220</v>
      </c>
      <c r="B32" s="81">
        <v>2.5791324736225087</v>
      </c>
      <c r="C32" s="81">
        <v>3.0023094688221708</v>
      </c>
      <c r="D32" s="81">
        <v>2.1428571428571428</v>
      </c>
      <c r="E32" s="81"/>
      <c r="F32" s="81">
        <v>0.48543689320388345</v>
      </c>
      <c r="G32" s="81" t="s">
        <v>191</v>
      </c>
      <c r="H32" s="81">
        <v>0.94339622641509435</v>
      </c>
      <c r="I32" s="81"/>
      <c r="J32" s="81">
        <v>2.3391812865497075</v>
      </c>
      <c r="K32" s="81">
        <v>2.2222222222222223</v>
      </c>
      <c r="L32" s="81">
        <v>2.4691358024691357</v>
      </c>
      <c r="M32" s="81"/>
      <c r="N32" s="81">
        <v>1.5957446808510638</v>
      </c>
      <c r="O32" s="81">
        <v>2.083333333333333</v>
      </c>
      <c r="P32" s="81">
        <v>1.0869565217391304</v>
      </c>
      <c r="Q32" s="81"/>
      <c r="R32" s="81">
        <v>7.3619631901840492</v>
      </c>
      <c r="S32" s="81">
        <v>10.465116279069768</v>
      </c>
      <c r="T32" s="81">
        <v>3.8961038961038961</v>
      </c>
      <c r="U32" s="81"/>
      <c r="V32" s="81">
        <v>1.6</v>
      </c>
      <c r="W32" s="81" t="s">
        <v>191</v>
      </c>
      <c r="X32" s="81">
        <v>3.125</v>
      </c>
      <c r="Y32" s="81"/>
      <c r="Z32" s="81" t="s">
        <v>191</v>
      </c>
      <c r="AA32" s="81" t="s">
        <v>191</v>
      </c>
      <c r="AB32" s="81" t="s">
        <v>191</v>
      </c>
      <c r="AC32" s="121"/>
    </row>
    <row r="33" spans="1:29" x14ac:dyDescent="0.25">
      <c r="A33" s="26" t="s">
        <v>221</v>
      </c>
      <c r="B33" s="81">
        <v>7.1288240246982877</v>
      </c>
      <c r="C33" s="81">
        <v>8.3286437816544741</v>
      </c>
      <c r="D33" s="81">
        <v>5.9350503919372901</v>
      </c>
      <c r="E33" s="81"/>
      <c r="F33" s="81">
        <v>8.2495667244367432</v>
      </c>
      <c r="G33" s="81">
        <v>8.9804186360567186</v>
      </c>
      <c r="H33" s="81">
        <v>7.4786324786324787</v>
      </c>
      <c r="I33" s="81"/>
      <c r="J33" s="81">
        <v>6.9861173309449169</v>
      </c>
      <c r="K33" s="81">
        <v>7.4933095450490637</v>
      </c>
      <c r="L33" s="81">
        <v>6.4748201438848918</v>
      </c>
      <c r="M33" s="81"/>
      <c r="N33" s="81">
        <v>5.8823529411764701</v>
      </c>
      <c r="O33" s="81">
        <v>7.1290944123314066</v>
      </c>
      <c r="P33" s="81">
        <v>4.6123650637880269</v>
      </c>
      <c r="Q33" s="81"/>
      <c r="R33" s="81">
        <v>8.3993660855784462</v>
      </c>
      <c r="S33" s="81">
        <v>11.038961038961039</v>
      </c>
      <c r="T33" s="81">
        <v>5.8823529411764701</v>
      </c>
      <c r="U33" s="81"/>
      <c r="V33" s="81">
        <v>5.4287476866132014</v>
      </c>
      <c r="W33" s="81">
        <v>6.6492829204693615</v>
      </c>
      <c r="X33" s="81">
        <v>4.3325526932084308</v>
      </c>
      <c r="Y33" s="81"/>
      <c r="Z33" s="81" t="s">
        <v>191</v>
      </c>
      <c r="AA33" s="81" t="s">
        <v>191</v>
      </c>
      <c r="AB33" s="81" t="s">
        <v>191</v>
      </c>
      <c r="AC33" s="121"/>
    </row>
    <row r="34" spans="1:29" x14ac:dyDescent="0.25">
      <c r="A34" s="26" t="s">
        <v>222</v>
      </c>
      <c r="B34" s="81">
        <v>10.238907849829351</v>
      </c>
      <c r="C34" s="81">
        <v>12.366114897760468</v>
      </c>
      <c r="D34" s="81">
        <v>8.10546875</v>
      </c>
      <c r="E34" s="81"/>
      <c r="F34" s="81">
        <v>16.502463054187192</v>
      </c>
      <c r="G34" s="81">
        <v>19.037940379403796</v>
      </c>
      <c r="H34" s="81">
        <v>13.76281112737921</v>
      </c>
      <c r="I34" s="81"/>
      <c r="J34" s="81">
        <v>11.693171188026193</v>
      </c>
      <c r="K34" s="81">
        <v>13.307984790874524</v>
      </c>
      <c r="L34" s="81">
        <v>10.128913443830571</v>
      </c>
      <c r="M34" s="81"/>
      <c r="N34" s="81">
        <v>6.5582104728012212</v>
      </c>
      <c r="O34" s="81">
        <v>8.2906857727737968</v>
      </c>
      <c r="P34" s="81">
        <v>4.8484848484848486</v>
      </c>
      <c r="Q34" s="81"/>
      <c r="R34" s="81">
        <v>9.5480225988700571</v>
      </c>
      <c r="S34" s="81">
        <v>12.124582869855395</v>
      </c>
      <c r="T34" s="81">
        <v>6.8886337543053955</v>
      </c>
      <c r="U34" s="81"/>
      <c r="V34" s="81">
        <v>2.1456436931079326</v>
      </c>
      <c r="W34" s="81">
        <v>3.2831737346101231</v>
      </c>
      <c r="X34" s="81">
        <v>1.1152416356877324</v>
      </c>
      <c r="Y34" s="81"/>
      <c r="Z34" s="81" t="s">
        <v>191</v>
      </c>
      <c r="AA34" s="81" t="s">
        <v>191</v>
      </c>
      <c r="AB34" s="81" t="s">
        <v>191</v>
      </c>
    </row>
    <row r="35" spans="1:29" ht="15.75" thickBot="1" x14ac:dyDescent="0.3">
      <c r="A35" s="27" t="s">
        <v>223</v>
      </c>
      <c r="B35" s="140">
        <v>9.8465473145780056</v>
      </c>
      <c r="C35" s="140">
        <v>11.125</v>
      </c>
      <c r="D35" s="140">
        <v>8.5078534031413611</v>
      </c>
      <c r="E35" s="140"/>
      <c r="F35" s="140">
        <v>10.46770601336303</v>
      </c>
      <c r="G35" s="140">
        <v>11.255411255411255</v>
      </c>
      <c r="H35" s="140">
        <v>9.6330275229357802</v>
      </c>
      <c r="I35" s="140"/>
      <c r="J35" s="140">
        <v>10.103626943005182</v>
      </c>
      <c r="K35" s="140">
        <v>13.106796116504855</v>
      </c>
      <c r="L35" s="140">
        <v>6.666666666666667</v>
      </c>
      <c r="M35" s="140"/>
      <c r="N35" s="140">
        <v>10.097719869706841</v>
      </c>
      <c r="O35" s="140">
        <v>10.256410256410255</v>
      </c>
      <c r="P35" s="140">
        <v>9.9337748344370862</v>
      </c>
      <c r="Q35" s="140"/>
      <c r="R35" s="140">
        <v>13.122171945701359</v>
      </c>
      <c r="S35" s="140">
        <v>15.09433962264151</v>
      </c>
      <c r="T35" s="140">
        <v>11.304347826086957</v>
      </c>
      <c r="U35" s="140"/>
      <c r="V35" s="140">
        <v>3.9800995024875623</v>
      </c>
      <c r="W35" s="140">
        <v>3.9603960396039604</v>
      </c>
      <c r="X35" s="140">
        <v>4</v>
      </c>
      <c r="Y35" s="140"/>
      <c r="Z35" s="140" t="s">
        <v>191</v>
      </c>
      <c r="AA35" s="140" t="s">
        <v>191</v>
      </c>
      <c r="AB35" s="140" t="s">
        <v>191</v>
      </c>
      <c r="AC35" s="121"/>
    </row>
    <row r="36" spans="1:29" x14ac:dyDescent="0.25">
      <c r="A36" s="218" t="s">
        <v>122</v>
      </c>
      <c r="B36" s="218"/>
      <c r="C36" s="218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AC36" s="121"/>
    </row>
    <row r="37" spans="1:29" x14ac:dyDescent="0.25">
      <c r="AC37" s="121"/>
    </row>
    <row r="38" spans="1:29" x14ac:dyDescent="0.25">
      <c r="AC38" s="121"/>
    </row>
    <row r="39" spans="1:29" x14ac:dyDescent="0.25">
      <c r="AC39" s="121"/>
    </row>
    <row r="40" spans="1:29" x14ac:dyDescent="0.25">
      <c r="AC40" s="121"/>
    </row>
    <row r="41" spans="1:29" x14ac:dyDescent="0.25">
      <c r="AC41" s="120"/>
    </row>
    <row r="42" spans="1:29" x14ac:dyDescent="0.25">
      <c r="AC42" s="121"/>
    </row>
    <row r="43" spans="1:29" x14ac:dyDescent="0.25">
      <c r="AC43" s="121"/>
    </row>
    <row r="44" spans="1:29" x14ac:dyDescent="0.25">
      <c r="AC44" s="121"/>
    </row>
  </sheetData>
  <mergeCells count="14">
    <mergeCell ref="R6:T6"/>
    <mergeCell ref="V6:X6"/>
    <mergeCell ref="Z6:AB6"/>
    <mergeCell ref="A36:O3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hyperlinks>
    <hyperlink ref="AC2" location="Contenido!A1" display="Contenido" xr:uid="{AFE8A6A8-0D86-4A31-B1AF-AAB23BE7E072}"/>
  </hyperlinks>
  <pageMargins left="0.7" right="0.7" top="0.75" bottom="0.75" header="0.3" footer="0.3"/>
  <pageSetup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71BB1-9FE4-4162-A0F8-D6F2AACC9A2D}">
  <sheetPr>
    <tabColor rgb="FFCFAC65"/>
    <pageSetUpPr fitToPage="1"/>
  </sheetPr>
  <dimension ref="A2:L45"/>
  <sheetViews>
    <sheetView showGridLines="0" showOutlineSymbols="0" showWhiteSpace="0" workbookViewId="0">
      <selection activeCell="L2" sqref="L2"/>
    </sheetView>
  </sheetViews>
  <sheetFormatPr baseColWidth="10" defaultColWidth="11" defaultRowHeight="15" customHeight="1" x14ac:dyDescent="0.25"/>
  <cols>
    <col min="1" max="1" width="5" style="113" customWidth="1"/>
    <col min="2" max="10" width="11" style="113"/>
    <col min="11" max="11" width="5" style="113" customWidth="1"/>
    <col min="12" max="12" width="14" style="119" customWidth="1"/>
    <col min="13" max="16384" width="11" style="113"/>
  </cols>
  <sheetData>
    <row r="2" spans="1:12" ht="15" customHeight="1" thickBot="1" x14ac:dyDescent="0.3">
      <c r="L2" s="114" t="s">
        <v>0</v>
      </c>
    </row>
    <row r="3" spans="1:12" ht="15" customHeight="1" x14ac:dyDescent="0.25">
      <c r="B3" s="230" t="s">
        <v>281</v>
      </c>
      <c r="C3" s="231"/>
      <c r="D3" s="231"/>
      <c r="E3" s="231"/>
      <c r="F3" s="231"/>
      <c r="G3" s="231"/>
      <c r="H3" s="231"/>
      <c r="I3" s="231"/>
      <c r="J3" s="232"/>
    </row>
    <row r="4" spans="1:12" ht="15" customHeight="1" x14ac:dyDescent="0.25">
      <c r="B4" s="233"/>
      <c r="C4" s="234"/>
      <c r="D4" s="234"/>
      <c r="E4" s="234"/>
      <c r="F4" s="234"/>
      <c r="G4" s="234"/>
      <c r="H4" s="234"/>
      <c r="I4" s="234"/>
      <c r="J4" s="235"/>
    </row>
    <row r="5" spans="1:12" ht="15" customHeight="1" x14ac:dyDescent="0.25">
      <c r="B5" s="233"/>
      <c r="C5" s="234"/>
      <c r="D5" s="234"/>
      <c r="E5" s="234"/>
      <c r="F5" s="234"/>
      <c r="G5" s="234"/>
      <c r="H5" s="234"/>
      <c r="I5" s="234"/>
      <c r="J5" s="235"/>
      <c r="L5" s="120"/>
    </row>
    <row r="6" spans="1:12" ht="15" customHeight="1" x14ac:dyDescent="0.25">
      <c r="B6" s="233"/>
      <c r="C6" s="234"/>
      <c r="D6" s="234"/>
      <c r="E6" s="234"/>
      <c r="F6" s="234"/>
      <c r="G6" s="234"/>
      <c r="H6" s="234"/>
      <c r="I6" s="234"/>
      <c r="J6" s="235"/>
      <c r="L6" s="120"/>
    </row>
    <row r="7" spans="1:12" ht="15" customHeight="1" x14ac:dyDescent="0.25">
      <c r="B7" s="233"/>
      <c r="C7" s="234"/>
      <c r="D7" s="234"/>
      <c r="E7" s="234"/>
      <c r="F7" s="234"/>
      <c r="G7" s="234"/>
      <c r="H7" s="234"/>
      <c r="I7" s="234"/>
      <c r="J7" s="235"/>
    </row>
    <row r="8" spans="1:12" ht="15" customHeight="1" x14ac:dyDescent="0.25">
      <c r="B8" s="233"/>
      <c r="C8" s="234"/>
      <c r="D8" s="234"/>
      <c r="E8" s="234"/>
      <c r="F8" s="234"/>
      <c r="G8" s="234"/>
      <c r="H8" s="234"/>
      <c r="I8" s="234"/>
      <c r="J8" s="235"/>
      <c r="L8" s="120"/>
    </row>
    <row r="9" spans="1:12" ht="15" customHeight="1" x14ac:dyDescent="0.25">
      <c r="B9" s="233"/>
      <c r="C9" s="234"/>
      <c r="D9" s="234"/>
      <c r="E9" s="234"/>
      <c r="F9" s="234"/>
      <c r="G9" s="234"/>
      <c r="H9" s="234"/>
      <c r="I9" s="234"/>
      <c r="J9" s="235"/>
    </row>
    <row r="10" spans="1:12" ht="15" customHeight="1" x14ac:dyDescent="0.25">
      <c r="B10" s="233"/>
      <c r="C10" s="234"/>
      <c r="D10" s="234"/>
      <c r="E10" s="234"/>
      <c r="F10" s="234"/>
      <c r="G10" s="234"/>
      <c r="H10" s="234"/>
      <c r="I10" s="234"/>
      <c r="J10" s="235"/>
      <c r="L10" s="120"/>
    </row>
    <row r="11" spans="1:12" ht="15" customHeight="1" x14ac:dyDescent="0.25">
      <c r="A11" s="115"/>
      <c r="B11" s="233"/>
      <c r="C11" s="234"/>
      <c r="D11" s="234"/>
      <c r="E11" s="234"/>
      <c r="F11" s="234"/>
      <c r="G11" s="234"/>
      <c r="H11" s="234"/>
      <c r="I11" s="234"/>
      <c r="J11" s="235"/>
      <c r="K11" s="115"/>
    </row>
    <row r="12" spans="1:12" ht="15" customHeight="1" x14ac:dyDescent="0.25">
      <c r="A12" s="115"/>
      <c r="B12" s="233"/>
      <c r="C12" s="234"/>
      <c r="D12" s="234"/>
      <c r="E12" s="234"/>
      <c r="F12" s="234"/>
      <c r="G12" s="234"/>
      <c r="H12" s="234"/>
      <c r="I12" s="234"/>
      <c r="J12" s="235"/>
      <c r="K12" s="115"/>
    </row>
    <row r="13" spans="1:12" ht="15" customHeight="1" x14ac:dyDescent="0.25">
      <c r="A13" s="115"/>
      <c r="B13" s="233"/>
      <c r="C13" s="234"/>
      <c r="D13" s="234"/>
      <c r="E13" s="234"/>
      <c r="F13" s="234"/>
      <c r="G13" s="234"/>
      <c r="H13" s="234"/>
      <c r="I13" s="234"/>
      <c r="J13" s="235"/>
      <c r="K13" s="115"/>
    </row>
    <row r="14" spans="1:12" ht="15" customHeight="1" x14ac:dyDescent="0.25">
      <c r="A14" s="115"/>
      <c r="B14" s="233"/>
      <c r="C14" s="234"/>
      <c r="D14" s="234"/>
      <c r="E14" s="234"/>
      <c r="F14" s="234"/>
      <c r="G14" s="234"/>
      <c r="H14" s="234"/>
      <c r="I14" s="234"/>
      <c r="J14" s="235"/>
      <c r="K14" s="115"/>
      <c r="L14" s="121"/>
    </row>
    <row r="15" spans="1:12" ht="15" customHeight="1" x14ac:dyDescent="0.25">
      <c r="A15" s="115"/>
      <c r="B15" s="233"/>
      <c r="C15" s="234"/>
      <c r="D15" s="234"/>
      <c r="E15" s="234"/>
      <c r="F15" s="234"/>
      <c r="G15" s="234"/>
      <c r="H15" s="234"/>
      <c r="I15" s="234"/>
      <c r="J15" s="235"/>
      <c r="K15" s="115"/>
      <c r="L15" s="120"/>
    </row>
    <row r="16" spans="1:12" ht="15" customHeight="1" x14ac:dyDescent="0.25">
      <c r="A16" s="115"/>
      <c r="B16" s="233"/>
      <c r="C16" s="234"/>
      <c r="D16" s="234"/>
      <c r="E16" s="234"/>
      <c r="F16" s="234"/>
      <c r="G16" s="234"/>
      <c r="H16" s="234"/>
      <c r="I16" s="234"/>
      <c r="J16" s="235"/>
      <c r="K16" s="115"/>
      <c r="L16" s="121"/>
    </row>
    <row r="17" spans="1:12" ht="15" customHeight="1" x14ac:dyDescent="0.25">
      <c r="A17" s="115"/>
      <c r="B17" s="233"/>
      <c r="C17" s="234"/>
      <c r="D17" s="234"/>
      <c r="E17" s="234"/>
      <c r="F17" s="234"/>
      <c r="G17" s="234"/>
      <c r="H17" s="234"/>
      <c r="I17" s="234"/>
      <c r="J17" s="235"/>
      <c r="K17" s="115"/>
      <c r="L17" s="121"/>
    </row>
    <row r="18" spans="1:12" ht="15" customHeight="1" x14ac:dyDescent="0.25">
      <c r="A18" s="115"/>
      <c r="B18" s="233"/>
      <c r="C18" s="234"/>
      <c r="D18" s="234"/>
      <c r="E18" s="234"/>
      <c r="F18" s="234"/>
      <c r="G18" s="234"/>
      <c r="H18" s="234"/>
      <c r="I18" s="234"/>
      <c r="J18" s="235"/>
      <c r="K18" s="115"/>
      <c r="L18" s="121"/>
    </row>
    <row r="19" spans="1:12" ht="15" customHeight="1" x14ac:dyDescent="0.25">
      <c r="A19" s="115"/>
      <c r="B19" s="233"/>
      <c r="C19" s="234"/>
      <c r="D19" s="234"/>
      <c r="E19" s="234"/>
      <c r="F19" s="234"/>
      <c r="G19" s="234"/>
      <c r="H19" s="234"/>
      <c r="I19" s="234"/>
      <c r="J19" s="235"/>
      <c r="K19" s="115"/>
      <c r="L19" s="121"/>
    </row>
    <row r="20" spans="1:12" ht="15" customHeight="1" x14ac:dyDescent="0.25">
      <c r="A20" s="115"/>
      <c r="B20" s="233"/>
      <c r="C20" s="234"/>
      <c r="D20" s="234"/>
      <c r="E20" s="234"/>
      <c r="F20" s="234"/>
      <c r="G20" s="234"/>
      <c r="H20" s="234"/>
      <c r="I20" s="234"/>
      <c r="J20" s="235"/>
      <c r="K20" s="115"/>
      <c r="L20" s="121"/>
    </row>
    <row r="21" spans="1:12" ht="15" customHeight="1" x14ac:dyDescent="0.25">
      <c r="A21" s="115"/>
      <c r="B21" s="233"/>
      <c r="C21" s="234"/>
      <c r="D21" s="234"/>
      <c r="E21" s="234"/>
      <c r="F21" s="234"/>
      <c r="G21" s="234"/>
      <c r="H21" s="234"/>
      <c r="I21" s="234"/>
      <c r="J21" s="235"/>
      <c r="K21" s="115"/>
      <c r="L21" s="121"/>
    </row>
    <row r="22" spans="1:12" ht="15" customHeight="1" thickBot="1" x14ac:dyDescent="0.3">
      <c r="A22" s="115"/>
      <c r="B22" s="236"/>
      <c r="C22" s="237"/>
      <c r="D22" s="237"/>
      <c r="E22" s="237"/>
      <c r="F22" s="237"/>
      <c r="G22" s="237"/>
      <c r="H22" s="237"/>
      <c r="I22" s="237"/>
      <c r="J22" s="238"/>
      <c r="K22" s="115"/>
      <c r="L22" s="121"/>
    </row>
    <row r="23" spans="1:12" ht="15" customHeight="1" x14ac:dyDescent="0.25">
      <c r="A23" s="115"/>
      <c r="K23" s="115"/>
      <c r="L23" s="121"/>
    </row>
    <row r="24" spans="1:12" ht="15" customHeight="1" x14ac:dyDescent="0.25">
      <c r="A24" s="115"/>
      <c r="K24" s="115"/>
      <c r="L24" s="120"/>
    </row>
    <row r="25" spans="1:12" ht="15" customHeight="1" x14ac:dyDescent="0.25">
      <c r="L25" s="121"/>
    </row>
    <row r="26" spans="1:12" ht="15" customHeight="1" x14ac:dyDescent="0.25">
      <c r="L26" s="121"/>
    </row>
    <row r="27" spans="1:12" ht="15" customHeight="1" x14ac:dyDescent="0.25">
      <c r="L27" s="121"/>
    </row>
    <row r="28" spans="1:12" ht="15" customHeight="1" x14ac:dyDescent="0.25">
      <c r="L28" s="121"/>
    </row>
    <row r="29" spans="1:12" ht="15" customHeight="1" x14ac:dyDescent="0.25">
      <c r="L29" s="121"/>
    </row>
    <row r="30" spans="1:12" ht="15" customHeight="1" x14ac:dyDescent="0.25">
      <c r="L30" s="121"/>
    </row>
    <row r="31" spans="1:12" ht="15" customHeight="1" x14ac:dyDescent="0.25">
      <c r="L31" s="121"/>
    </row>
    <row r="32" spans="1:12" ht="15" customHeight="1" x14ac:dyDescent="0.25">
      <c r="L32" s="121"/>
    </row>
    <row r="33" spans="12:12" ht="15" customHeight="1" x14ac:dyDescent="0.25">
      <c r="L33" s="121"/>
    </row>
    <row r="34" spans="12:12" ht="15" customHeight="1" x14ac:dyDescent="0.25">
      <c r="L34" s="121"/>
    </row>
    <row r="36" spans="12:12" ht="15" customHeight="1" x14ac:dyDescent="0.25">
      <c r="L36" s="121"/>
    </row>
    <row r="37" spans="12:12" ht="15" customHeight="1" x14ac:dyDescent="0.25">
      <c r="L37" s="121"/>
    </row>
    <row r="38" spans="12:12" ht="15" customHeight="1" x14ac:dyDescent="0.25">
      <c r="L38" s="121"/>
    </row>
    <row r="39" spans="12:12" ht="15" customHeight="1" x14ac:dyDescent="0.25">
      <c r="L39" s="121"/>
    </row>
    <row r="40" spans="12:12" ht="15" customHeight="1" x14ac:dyDescent="0.25">
      <c r="L40" s="121"/>
    </row>
    <row r="41" spans="12:12" ht="15" customHeight="1" x14ac:dyDescent="0.25">
      <c r="L41" s="121"/>
    </row>
    <row r="42" spans="12:12" ht="15" customHeight="1" x14ac:dyDescent="0.25">
      <c r="L42" s="120"/>
    </row>
    <row r="43" spans="12:12" ht="15" customHeight="1" x14ac:dyDescent="0.25">
      <c r="L43" s="121"/>
    </row>
    <row r="44" spans="12:12" ht="15" customHeight="1" x14ac:dyDescent="0.25">
      <c r="L44" s="121"/>
    </row>
    <row r="45" spans="12:12" ht="15" customHeight="1" x14ac:dyDescent="0.25">
      <c r="L45" s="121"/>
    </row>
  </sheetData>
  <mergeCells count="1">
    <mergeCell ref="B3:J22"/>
  </mergeCells>
  <hyperlinks>
    <hyperlink ref="L2" location="Contenido!A1" display="Contenido" xr:uid="{FEA312E3-B72B-4738-8567-28F2BCE149B4}"/>
  </hyperlinks>
  <printOptions horizontalCentered="1" verticalCentered="1"/>
  <pageMargins left="0.19685039370078741" right="0.19685039370078741" top="0.39370078740157483" bottom="0.39370078740157483" header="0.31496062992125984" footer="0.31496062992125984"/>
  <pageSetup paperSize="172" fitToHeight="0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140C7-9437-4809-B03C-E202F18CA908}">
  <sheetPr>
    <tabColor rgb="FFF2DAB1"/>
    <pageSetUpPr fitToPage="1"/>
  </sheetPr>
  <dimension ref="A1:AC44"/>
  <sheetViews>
    <sheetView showGridLines="0" topLeftCell="C1" workbookViewId="0">
      <selection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42578125" customWidth="1"/>
    <col min="6" max="8" width="8.28515625" customWidth="1"/>
    <col min="9" max="9" width="1.28515625" customWidth="1"/>
    <col min="10" max="12" width="8.28515625" customWidth="1"/>
    <col min="13" max="13" width="1.5703125" customWidth="1"/>
    <col min="14" max="16" width="8.28515625" customWidth="1"/>
    <col min="17" max="17" width="1.5703125" customWidth="1"/>
    <col min="18" max="20" width="8.28515625" customWidth="1"/>
    <col min="21" max="21" width="1.28515625" customWidth="1"/>
    <col min="22" max="24" width="8.28515625" customWidth="1"/>
    <col min="25" max="25" width="1.42578125" customWidth="1"/>
    <col min="26" max="28" width="8.28515625" customWidth="1"/>
    <col min="29" max="29" width="14" style="119" customWidth="1"/>
  </cols>
  <sheetData>
    <row r="1" spans="1:29" x14ac:dyDescent="0.25">
      <c r="A1" s="223" t="s">
        <v>282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</row>
    <row r="2" spans="1:29" x14ac:dyDescent="0.25">
      <c r="A2" s="224" t="s">
        <v>283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114" t="s">
        <v>0</v>
      </c>
    </row>
    <row r="3" spans="1:29" x14ac:dyDescent="0.25">
      <c r="A3" s="223" t="s">
        <v>181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</row>
    <row r="4" spans="1:29" x14ac:dyDescent="0.25">
      <c r="A4" s="224" t="s">
        <v>182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</row>
    <row r="5" spans="1:29" x14ac:dyDescent="0.25">
      <c r="A5" s="225" t="s">
        <v>183</v>
      </c>
      <c r="B5" s="226" t="s">
        <v>130</v>
      </c>
      <c r="C5" s="226"/>
      <c r="D5" s="226"/>
      <c r="E5" s="82"/>
      <c r="F5" s="226" t="s">
        <v>158</v>
      </c>
      <c r="G5" s="226"/>
      <c r="H5" s="226"/>
      <c r="I5" s="82"/>
      <c r="J5" s="226" t="s">
        <v>159</v>
      </c>
      <c r="K5" s="226"/>
      <c r="L5" s="226"/>
      <c r="M5" s="82"/>
      <c r="N5" s="226" t="s">
        <v>160</v>
      </c>
      <c r="O5" s="226"/>
      <c r="P5" s="226"/>
      <c r="Q5" s="82"/>
      <c r="R5" s="226" t="s">
        <v>162</v>
      </c>
      <c r="S5" s="226"/>
      <c r="T5" s="226"/>
      <c r="U5" s="82"/>
      <c r="V5" s="226" t="s">
        <v>163</v>
      </c>
      <c r="W5" s="226"/>
      <c r="X5" s="226"/>
      <c r="Y5" s="82"/>
      <c r="Z5" s="226" t="s">
        <v>164</v>
      </c>
      <c r="AA5" s="226"/>
      <c r="AB5" s="226"/>
      <c r="AC5" s="120"/>
    </row>
    <row r="6" spans="1:29" x14ac:dyDescent="0.25">
      <c r="A6" s="225"/>
      <c r="B6" s="83" t="s">
        <v>130</v>
      </c>
      <c r="C6" s="83" t="s">
        <v>184</v>
      </c>
      <c r="D6" s="83" t="s">
        <v>185</v>
      </c>
      <c r="E6" s="82"/>
      <c r="F6" s="83" t="s">
        <v>130</v>
      </c>
      <c r="G6" s="83" t="s">
        <v>184</v>
      </c>
      <c r="H6" s="83" t="s">
        <v>185</v>
      </c>
      <c r="I6" s="82"/>
      <c r="J6" s="83" t="s">
        <v>130</v>
      </c>
      <c r="K6" s="83" t="s">
        <v>184</v>
      </c>
      <c r="L6" s="83" t="s">
        <v>185</v>
      </c>
      <c r="M6" s="82"/>
      <c r="N6" s="83" t="s">
        <v>130</v>
      </c>
      <c r="O6" s="83" t="s">
        <v>184</v>
      </c>
      <c r="P6" s="83" t="s">
        <v>185</v>
      </c>
      <c r="Q6" s="82"/>
      <c r="R6" s="83" t="s">
        <v>130</v>
      </c>
      <c r="S6" s="83" t="s">
        <v>184</v>
      </c>
      <c r="T6" s="83" t="s">
        <v>185</v>
      </c>
      <c r="U6" s="82"/>
      <c r="V6" s="83" t="s">
        <v>130</v>
      </c>
      <c r="W6" s="83" t="s">
        <v>184</v>
      </c>
      <c r="X6" s="83" t="s">
        <v>185</v>
      </c>
      <c r="Y6" s="82"/>
      <c r="Z6" s="83" t="s">
        <v>130</v>
      </c>
      <c r="AA6" s="83" t="s">
        <v>184</v>
      </c>
      <c r="AB6" s="83" t="s">
        <v>185</v>
      </c>
    </row>
    <row r="7" spans="1:29" ht="3.6" customHeight="1" x14ac:dyDescent="0.25">
      <c r="A7" s="116"/>
      <c r="AC7" s="120"/>
    </row>
    <row r="8" spans="1:29" x14ac:dyDescent="0.25">
      <c r="A8" s="22" t="s">
        <v>147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</row>
    <row r="9" spans="1:29" x14ac:dyDescent="0.25">
      <c r="A9" s="100" t="s">
        <v>148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120"/>
    </row>
    <row r="10" spans="1:29" s="2" customFormat="1" x14ac:dyDescent="0.25">
      <c r="A10" s="23" t="s">
        <v>130</v>
      </c>
      <c r="B10" s="78">
        <f>SUM(B11:B13)</f>
        <v>95522</v>
      </c>
      <c r="C10" s="78">
        <f t="shared" ref="C10:AB10" si="0">SUM(C11:C13)</f>
        <v>47319</v>
      </c>
      <c r="D10" s="78">
        <f t="shared" si="0"/>
        <v>48203</v>
      </c>
      <c r="E10" s="78"/>
      <c r="F10" s="78">
        <f t="shared" si="0"/>
        <v>18334</v>
      </c>
      <c r="G10" s="78">
        <f t="shared" si="0"/>
        <v>9296</v>
      </c>
      <c r="H10" s="78">
        <f t="shared" si="0"/>
        <v>9038</v>
      </c>
      <c r="I10" s="78"/>
      <c r="J10" s="78">
        <f t="shared" si="0"/>
        <v>15428</v>
      </c>
      <c r="K10" s="78">
        <f t="shared" si="0"/>
        <v>7762</v>
      </c>
      <c r="L10" s="78">
        <f t="shared" si="0"/>
        <v>7666</v>
      </c>
      <c r="M10" s="78"/>
      <c r="N10" s="78">
        <f t="shared" si="0"/>
        <v>14963</v>
      </c>
      <c r="O10" s="78">
        <f t="shared" si="0"/>
        <v>7528</v>
      </c>
      <c r="P10" s="78">
        <f t="shared" si="0"/>
        <v>7435</v>
      </c>
      <c r="Q10" s="78"/>
      <c r="R10" s="78">
        <f t="shared" si="0"/>
        <v>17324</v>
      </c>
      <c r="S10" s="78">
        <f t="shared" si="0"/>
        <v>8479</v>
      </c>
      <c r="T10" s="78">
        <f t="shared" si="0"/>
        <v>8845</v>
      </c>
      <c r="U10" s="78"/>
      <c r="V10" s="78">
        <f t="shared" si="0"/>
        <v>14818</v>
      </c>
      <c r="W10" s="78">
        <f t="shared" si="0"/>
        <v>7241</v>
      </c>
      <c r="X10" s="78">
        <f t="shared" si="0"/>
        <v>7577</v>
      </c>
      <c r="Y10" s="78"/>
      <c r="Z10" s="78">
        <f t="shared" si="0"/>
        <v>14655</v>
      </c>
      <c r="AA10" s="78">
        <f t="shared" si="0"/>
        <v>7013</v>
      </c>
      <c r="AB10" s="78">
        <f t="shared" si="0"/>
        <v>7642</v>
      </c>
      <c r="AC10" s="120"/>
    </row>
    <row r="11" spans="1:29" x14ac:dyDescent="0.25">
      <c r="A11" s="99" t="s">
        <v>186</v>
      </c>
      <c r="B11" s="79">
        <f>+F11+J11+N11+R11+V11+Z11</f>
        <v>92317</v>
      </c>
      <c r="C11" s="79">
        <f>+G11+K11+O11+S11+W11+AA11</f>
        <v>45429</v>
      </c>
      <c r="D11" s="79">
        <f>+H11+L11+P11+T11+X11+AB11</f>
        <v>46888</v>
      </c>
      <c r="E11" s="79"/>
      <c r="F11" s="79">
        <v>17812</v>
      </c>
      <c r="G11" s="79">
        <v>8981</v>
      </c>
      <c r="H11" s="79">
        <v>8831</v>
      </c>
      <c r="I11" s="79"/>
      <c r="J11" s="79">
        <v>14925</v>
      </c>
      <c r="K11" s="79">
        <v>7459</v>
      </c>
      <c r="L11" s="79">
        <v>7466</v>
      </c>
      <c r="M11" s="79"/>
      <c r="N11" s="79">
        <v>14509</v>
      </c>
      <c r="O11" s="79">
        <v>7264</v>
      </c>
      <c r="P11" s="79">
        <v>7245</v>
      </c>
      <c r="Q11" s="79"/>
      <c r="R11" s="79">
        <v>16717</v>
      </c>
      <c r="S11" s="79">
        <v>8107</v>
      </c>
      <c r="T11" s="79">
        <v>8610</v>
      </c>
      <c r="U11" s="79"/>
      <c r="V11" s="79">
        <v>14294</v>
      </c>
      <c r="W11" s="79">
        <v>6953</v>
      </c>
      <c r="X11" s="79">
        <v>7341</v>
      </c>
      <c r="Y11" s="79"/>
      <c r="Z11" s="79">
        <v>14060</v>
      </c>
      <c r="AA11" s="79">
        <v>6665</v>
      </c>
      <c r="AB11" s="79">
        <v>7395</v>
      </c>
    </row>
    <row r="12" spans="1:29" x14ac:dyDescent="0.25">
      <c r="A12" s="99" t="s">
        <v>187</v>
      </c>
      <c r="B12" s="79">
        <f t="shared" ref="B12:B21" si="1">+F12+J12+N12+R12+V12+Z12</f>
        <v>1037</v>
      </c>
      <c r="C12" s="79">
        <f t="shared" ref="C12:C21" si="2">+G12+K12+O12+S12+W12+AA12</f>
        <v>569</v>
      </c>
      <c r="D12" s="79">
        <f t="shared" ref="D12:D21" si="3">+H12+L12+P12+T12+X12+AB12</f>
        <v>468</v>
      </c>
      <c r="E12" s="79"/>
      <c r="F12" s="79">
        <v>216</v>
      </c>
      <c r="G12" s="79">
        <v>109</v>
      </c>
      <c r="H12" s="79">
        <v>107</v>
      </c>
      <c r="I12" s="79"/>
      <c r="J12" s="79">
        <v>216</v>
      </c>
      <c r="K12" s="79">
        <v>126</v>
      </c>
      <c r="L12" s="79">
        <v>90</v>
      </c>
      <c r="M12" s="79"/>
      <c r="N12" s="79">
        <v>193</v>
      </c>
      <c r="O12" s="79">
        <v>104</v>
      </c>
      <c r="P12" s="79">
        <v>89</v>
      </c>
      <c r="Q12" s="79"/>
      <c r="R12" s="79">
        <v>157</v>
      </c>
      <c r="S12" s="79">
        <v>86</v>
      </c>
      <c r="T12" s="79">
        <v>71</v>
      </c>
      <c r="U12" s="79"/>
      <c r="V12" s="79">
        <v>118</v>
      </c>
      <c r="W12" s="79">
        <v>61</v>
      </c>
      <c r="X12" s="79">
        <v>57</v>
      </c>
      <c r="Y12" s="79"/>
      <c r="Z12" s="79">
        <v>137</v>
      </c>
      <c r="AA12" s="79">
        <v>83</v>
      </c>
      <c r="AB12" s="79">
        <v>54</v>
      </c>
    </row>
    <row r="13" spans="1:29" x14ac:dyDescent="0.25">
      <c r="A13" s="99" t="s">
        <v>188</v>
      </c>
      <c r="B13" s="79">
        <f t="shared" si="1"/>
        <v>2168</v>
      </c>
      <c r="C13" s="79">
        <f t="shared" si="2"/>
        <v>1321</v>
      </c>
      <c r="D13" s="79">
        <f t="shared" si="3"/>
        <v>847</v>
      </c>
      <c r="E13" s="79"/>
      <c r="F13" s="79">
        <v>306</v>
      </c>
      <c r="G13" s="79">
        <v>206</v>
      </c>
      <c r="H13" s="79">
        <v>100</v>
      </c>
      <c r="I13" s="79"/>
      <c r="J13" s="79">
        <v>287</v>
      </c>
      <c r="K13" s="79">
        <v>177</v>
      </c>
      <c r="L13" s="79">
        <v>110</v>
      </c>
      <c r="M13" s="79"/>
      <c r="N13" s="79">
        <v>261</v>
      </c>
      <c r="O13" s="79">
        <v>160</v>
      </c>
      <c r="P13" s="79">
        <v>101</v>
      </c>
      <c r="Q13" s="79"/>
      <c r="R13" s="79">
        <v>450</v>
      </c>
      <c r="S13" s="79">
        <v>286</v>
      </c>
      <c r="T13" s="79">
        <v>164</v>
      </c>
      <c r="U13" s="79"/>
      <c r="V13" s="79">
        <v>406</v>
      </c>
      <c r="W13" s="79">
        <v>227</v>
      </c>
      <c r="X13" s="79">
        <v>179</v>
      </c>
      <c r="Y13" s="79"/>
      <c r="Z13" s="79">
        <v>458</v>
      </c>
      <c r="AA13" s="79">
        <v>265</v>
      </c>
      <c r="AB13" s="79">
        <v>193</v>
      </c>
      <c r="AC13" s="121"/>
    </row>
    <row r="14" spans="1:29" x14ac:dyDescent="0.25">
      <c r="A14" s="23" t="s">
        <v>189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120"/>
    </row>
    <row r="15" spans="1:29" s="2" customFormat="1" x14ac:dyDescent="0.25">
      <c r="A15" s="98" t="s">
        <v>130</v>
      </c>
      <c r="B15" s="78">
        <f>SUM(B16:B18)</f>
        <v>58801</v>
      </c>
      <c r="C15" s="78">
        <f t="shared" ref="C15:AB15" si="4">SUM(C16:C18)</f>
        <v>29176</v>
      </c>
      <c r="D15" s="78">
        <f t="shared" si="4"/>
        <v>29625</v>
      </c>
      <c r="E15" s="78"/>
      <c r="F15" s="78">
        <f t="shared" si="4"/>
        <v>10129</v>
      </c>
      <c r="G15" s="78">
        <f t="shared" si="4"/>
        <v>5189</v>
      </c>
      <c r="H15" s="78">
        <f t="shared" si="4"/>
        <v>4940</v>
      </c>
      <c r="I15" s="78"/>
      <c r="J15" s="78">
        <f t="shared" si="4"/>
        <v>8635</v>
      </c>
      <c r="K15" s="78">
        <f t="shared" si="4"/>
        <v>4358</v>
      </c>
      <c r="L15" s="78">
        <f t="shared" si="4"/>
        <v>4277</v>
      </c>
      <c r="M15" s="78"/>
      <c r="N15" s="78">
        <f t="shared" si="4"/>
        <v>8483</v>
      </c>
      <c r="O15" s="78">
        <f t="shared" si="4"/>
        <v>4344</v>
      </c>
      <c r="P15" s="78">
        <f t="shared" si="4"/>
        <v>4139</v>
      </c>
      <c r="Q15" s="78"/>
      <c r="R15" s="78">
        <f t="shared" si="4"/>
        <v>11497</v>
      </c>
      <c r="S15" s="78">
        <f t="shared" si="4"/>
        <v>5628</v>
      </c>
      <c r="T15" s="78">
        <f t="shared" si="4"/>
        <v>5869</v>
      </c>
      <c r="U15" s="78"/>
      <c r="V15" s="78">
        <f t="shared" si="4"/>
        <v>10045</v>
      </c>
      <c r="W15" s="78">
        <f t="shared" si="4"/>
        <v>4867</v>
      </c>
      <c r="X15" s="78">
        <f t="shared" si="4"/>
        <v>5178</v>
      </c>
      <c r="Y15" s="78"/>
      <c r="Z15" s="78">
        <f t="shared" si="4"/>
        <v>10012</v>
      </c>
      <c r="AA15" s="78">
        <f t="shared" si="4"/>
        <v>4790</v>
      </c>
      <c r="AB15" s="78">
        <f t="shared" si="4"/>
        <v>5222</v>
      </c>
      <c r="AC15" s="125"/>
    </row>
    <row r="16" spans="1:29" x14ac:dyDescent="0.25">
      <c r="A16" s="99" t="s">
        <v>186</v>
      </c>
      <c r="B16" s="79">
        <f t="shared" si="1"/>
        <v>55596</v>
      </c>
      <c r="C16" s="79">
        <f t="shared" si="2"/>
        <v>27286</v>
      </c>
      <c r="D16" s="79">
        <f t="shared" si="3"/>
        <v>28310</v>
      </c>
      <c r="E16" s="79"/>
      <c r="F16" s="79">
        <v>9607</v>
      </c>
      <c r="G16" s="79">
        <v>4874</v>
      </c>
      <c r="H16" s="79">
        <v>4733</v>
      </c>
      <c r="I16" s="79"/>
      <c r="J16" s="79">
        <v>8132</v>
      </c>
      <c r="K16" s="79">
        <v>4055</v>
      </c>
      <c r="L16" s="79">
        <v>4077</v>
      </c>
      <c r="M16" s="79"/>
      <c r="N16" s="79">
        <v>8029</v>
      </c>
      <c r="O16" s="79">
        <v>4080</v>
      </c>
      <c r="P16" s="79">
        <v>3949</v>
      </c>
      <c r="Q16" s="79"/>
      <c r="R16" s="79">
        <v>10890</v>
      </c>
      <c r="S16" s="79">
        <v>5256</v>
      </c>
      <c r="T16" s="79">
        <v>5634</v>
      </c>
      <c r="U16" s="79"/>
      <c r="V16" s="79">
        <v>9521</v>
      </c>
      <c r="W16" s="79">
        <v>4579</v>
      </c>
      <c r="X16" s="79">
        <v>4942</v>
      </c>
      <c r="Y16" s="79"/>
      <c r="Z16" s="79">
        <v>9417</v>
      </c>
      <c r="AA16" s="79">
        <v>4442</v>
      </c>
      <c r="AB16" s="79">
        <v>4975</v>
      </c>
      <c r="AC16" s="121"/>
    </row>
    <row r="17" spans="1:29" x14ac:dyDescent="0.25">
      <c r="A17" s="99" t="s">
        <v>187</v>
      </c>
      <c r="B17" s="79">
        <f t="shared" ref="B17:B18" si="5">+F17+J17+N17+R17+V17+Z17</f>
        <v>1037</v>
      </c>
      <c r="C17" s="79">
        <f t="shared" ref="C17:C18" si="6">+G17+K17+O17+S17+W17+AA17</f>
        <v>569</v>
      </c>
      <c r="D17" s="79">
        <f t="shared" ref="D17:D18" si="7">+H17+L17+P17+T17+X17+AB17</f>
        <v>468</v>
      </c>
      <c r="E17" s="79"/>
      <c r="F17" s="79">
        <v>216</v>
      </c>
      <c r="G17" s="79">
        <v>109</v>
      </c>
      <c r="H17" s="79">
        <v>107</v>
      </c>
      <c r="I17" s="79"/>
      <c r="J17" s="79">
        <v>216</v>
      </c>
      <c r="K17" s="79">
        <v>126</v>
      </c>
      <c r="L17" s="79">
        <v>90</v>
      </c>
      <c r="M17" s="79"/>
      <c r="N17" s="79">
        <v>193</v>
      </c>
      <c r="O17" s="79">
        <v>104</v>
      </c>
      <c r="P17" s="79">
        <v>89</v>
      </c>
      <c r="Q17" s="79"/>
      <c r="R17" s="79">
        <v>157</v>
      </c>
      <c r="S17" s="79">
        <v>86</v>
      </c>
      <c r="T17" s="79">
        <v>71</v>
      </c>
      <c r="U17" s="79"/>
      <c r="V17" s="79">
        <v>118</v>
      </c>
      <c r="W17" s="79">
        <v>61</v>
      </c>
      <c r="X17" s="79">
        <v>57</v>
      </c>
      <c r="Y17" s="79"/>
      <c r="Z17" s="79">
        <v>137</v>
      </c>
      <c r="AA17" s="79">
        <v>83</v>
      </c>
      <c r="AB17" s="79">
        <v>54</v>
      </c>
      <c r="AC17" s="121"/>
    </row>
    <row r="18" spans="1:29" x14ac:dyDescent="0.25">
      <c r="A18" s="99" t="s">
        <v>188</v>
      </c>
      <c r="B18" s="79">
        <f t="shared" si="5"/>
        <v>2168</v>
      </c>
      <c r="C18" s="79">
        <f t="shared" si="6"/>
        <v>1321</v>
      </c>
      <c r="D18" s="79">
        <f t="shared" si="7"/>
        <v>847</v>
      </c>
      <c r="E18" s="79"/>
      <c r="F18" s="79">
        <v>306</v>
      </c>
      <c r="G18" s="79">
        <v>206</v>
      </c>
      <c r="H18" s="79">
        <v>100</v>
      </c>
      <c r="I18" s="79"/>
      <c r="J18" s="79">
        <v>287</v>
      </c>
      <c r="K18" s="79">
        <v>177</v>
      </c>
      <c r="L18" s="79">
        <v>110</v>
      </c>
      <c r="M18" s="79"/>
      <c r="N18" s="79">
        <v>261</v>
      </c>
      <c r="O18" s="79">
        <v>160</v>
      </c>
      <c r="P18" s="79">
        <v>101</v>
      </c>
      <c r="Q18" s="79"/>
      <c r="R18" s="79">
        <v>450</v>
      </c>
      <c r="S18" s="79">
        <v>286</v>
      </c>
      <c r="T18" s="79">
        <v>164</v>
      </c>
      <c r="U18" s="79"/>
      <c r="V18" s="79">
        <v>406</v>
      </c>
      <c r="W18" s="79">
        <v>227</v>
      </c>
      <c r="X18" s="79">
        <v>179</v>
      </c>
      <c r="Y18" s="79"/>
      <c r="Z18" s="79">
        <v>458</v>
      </c>
      <c r="AA18" s="79">
        <v>265</v>
      </c>
      <c r="AB18" s="79">
        <v>193</v>
      </c>
      <c r="AC18" s="121"/>
    </row>
    <row r="19" spans="1:29" x14ac:dyDescent="0.25">
      <c r="A19" s="23" t="s">
        <v>190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121"/>
    </row>
    <row r="20" spans="1:29" s="2" customFormat="1" x14ac:dyDescent="0.25">
      <c r="A20" s="101" t="s">
        <v>130</v>
      </c>
      <c r="B20" s="78">
        <f>SUM(B21:B23)</f>
        <v>36721</v>
      </c>
      <c r="C20" s="78">
        <f t="shared" ref="C20:AB20" si="8">SUM(C21:C23)</f>
        <v>18143</v>
      </c>
      <c r="D20" s="78">
        <f t="shared" si="8"/>
        <v>18578</v>
      </c>
      <c r="E20" s="78"/>
      <c r="F20" s="78">
        <f t="shared" si="8"/>
        <v>8205</v>
      </c>
      <c r="G20" s="78">
        <f t="shared" si="8"/>
        <v>4107</v>
      </c>
      <c r="H20" s="78">
        <f t="shared" si="8"/>
        <v>4098</v>
      </c>
      <c r="I20" s="78"/>
      <c r="J20" s="78">
        <f t="shared" si="8"/>
        <v>6793</v>
      </c>
      <c r="K20" s="78">
        <f t="shared" si="8"/>
        <v>3404</v>
      </c>
      <c r="L20" s="78">
        <f t="shared" si="8"/>
        <v>3389</v>
      </c>
      <c r="M20" s="78"/>
      <c r="N20" s="78">
        <f t="shared" si="8"/>
        <v>6480</v>
      </c>
      <c r="O20" s="78">
        <f t="shared" si="8"/>
        <v>3184</v>
      </c>
      <c r="P20" s="78">
        <f t="shared" si="8"/>
        <v>3296</v>
      </c>
      <c r="Q20" s="78"/>
      <c r="R20" s="78">
        <f t="shared" si="8"/>
        <v>5827</v>
      </c>
      <c r="S20" s="78">
        <f t="shared" si="8"/>
        <v>2851</v>
      </c>
      <c r="T20" s="78">
        <f t="shared" si="8"/>
        <v>2976</v>
      </c>
      <c r="U20" s="78"/>
      <c r="V20" s="78">
        <f t="shared" si="8"/>
        <v>4773</v>
      </c>
      <c r="W20" s="78">
        <f t="shared" si="8"/>
        <v>2374</v>
      </c>
      <c r="X20" s="78">
        <f t="shared" si="8"/>
        <v>2399</v>
      </c>
      <c r="Y20" s="78"/>
      <c r="Z20" s="78">
        <f t="shared" si="8"/>
        <v>4643</v>
      </c>
      <c r="AA20" s="78">
        <f t="shared" si="8"/>
        <v>2223</v>
      </c>
      <c r="AB20" s="78">
        <f t="shared" si="8"/>
        <v>2420</v>
      </c>
      <c r="AC20" s="125"/>
    </row>
    <row r="21" spans="1:29" x14ac:dyDescent="0.25">
      <c r="A21" s="99" t="s">
        <v>186</v>
      </c>
      <c r="B21" s="79">
        <f t="shared" si="1"/>
        <v>36721</v>
      </c>
      <c r="C21" s="79">
        <f t="shared" si="2"/>
        <v>18143</v>
      </c>
      <c r="D21" s="79">
        <f t="shared" si="3"/>
        <v>18578</v>
      </c>
      <c r="E21" s="79"/>
      <c r="F21" s="79">
        <v>8205</v>
      </c>
      <c r="G21" s="79">
        <v>4107</v>
      </c>
      <c r="H21" s="79">
        <v>4098</v>
      </c>
      <c r="I21" s="79"/>
      <c r="J21" s="79">
        <v>6793</v>
      </c>
      <c r="K21" s="79">
        <v>3404</v>
      </c>
      <c r="L21" s="79">
        <v>3389</v>
      </c>
      <c r="M21" s="79"/>
      <c r="N21" s="79">
        <v>6480</v>
      </c>
      <c r="O21" s="79">
        <v>3184</v>
      </c>
      <c r="P21" s="79">
        <v>3296</v>
      </c>
      <c r="Q21" s="79"/>
      <c r="R21" s="79">
        <v>5827</v>
      </c>
      <c r="S21" s="79">
        <v>2851</v>
      </c>
      <c r="T21" s="79">
        <v>2976</v>
      </c>
      <c r="U21" s="79"/>
      <c r="V21" s="79">
        <v>4773</v>
      </c>
      <c r="W21" s="79">
        <v>2374</v>
      </c>
      <c r="X21" s="79">
        <v>2399</v>
      </c>
      <c r="Y21" s="79"/>
      <c r="Z21" s="79">
        <v>4643</v>
      </c>
      <c r="AA21" s="79">
        <v>2223</v>
      </c>
      <c r="AB21" s="79">
        <v>2420</v>
      </c>
      <c r="AC21" s="121"/>
    </row>
    <row r="22" spans="1:29" x14ac:dyDescent="0.25">
      <c r="A22" s="99" t="s">
        <v>187</v>
      </c>
      <c r="B22" s="79" t="s">
        <v>191</v>
      </c>
      <c r="C22" s="79" t="s">
        <v>191</v>
      </c>
      <c r="D22" s="79" t="s">
        <v>191</v>
      </c>
      <c r="E22" s="79"/>
      <c r="F22" s="79" t="s">
        <v>191</v>
      </c>
      <c r="G22" s="79" t="s">
        <v>191</v>
      </c>
      <c r="H22" s="79" t="s">
        <v>191</v>
      </c>
      <c r="I22" s="79"/>
      <c r="J22" s="79" t="s">
        <v>191</v>
      </c>
      <c r="K22" s="79" t="s">
        <v>191</v>
      </c>
      <c r="L22" s="79" t="s">
        <v>191</v>
      </c>
      <c r="M22" s="79"/>
      <c r="N22" s="79" t="s">
        <v>191</v>
      </c>
      <c r="O22" s="79" t="s">
        <v>191</v>
      </c>
      <c r="P22" s="79" t="s">
        <v>191</v>
      </c>
      <c r="Q22" s="79"/>
      <c r="R22" s="79" t="s">
        <v>191</v>
      </c>
      <c r="S22" s="79" t="s">
        <v>191</v>
      </c>
      <c r="T22" s="79" t="s">
        <v>191</v>
      </c>
      <c r="U22" s="79"/>
      <c r="V22" s="79" t="s">
        <v>191</v>
      </c>
      <c r="W22" s="79" t="s">
        <v>191</v>
      </c>
      <c r="X22" s="79" t="s">
        <v>191</v>
      </c>
      <c r="Y22" s="79"/>
      <c r="Z22" s="79" t="s">
        <v>191</v>
      </c>
      <c r="AA22" s="79" t="s">
        <v>191</v>
      </c>
      <c r="AB22" s="79" t="s">
        <v>191</v>
      </c>
      <c r="AC22" s="121"/>
    </row>
    <row r="23" spans="1:29" x14ac:dyDescent="0.25">
      <c r="A23" s="99" t="s">
        <v>188</v>
      </c>
      <c r="B23" s="79" t="s">
        <v>191</v>
      </c>
      <c r="C23" s="79" t="s">
        <v>191</v>
      </c>
      <c r="D23" s="79" t="s">
        <v>191</v>
      </c>
      <c r="E23" s="79"/>
      <c r="F23" s="79" t="s">
        <v>191</v>
      </c>
      <c r="G23" s="79" t="s">
        <v>191</v>
      </c>
      <c r="H23" s="79" t="s">
        <v>191</v>
      </c>
      <c r="I23" s="79"/>
      <c r="J23" s="79" t="s">
        <v>191</v>
      </c>
      <c r="K23" s="79" t="s">
        <v>191</v>
      </c>
      <c r="L23" s="79" t="s">
        <v>191</v>
      </c>
      <c r="M23" s="79"/>
      <c r="N23" s="79" t="s">
        <v>191</v>
      </c>
      <c r="O23" s="79" t="s">
        <v>191</v>
      </c>
      <c r="P23" s="79" t="s">
        <v>191</v>
      </c>
      <c r="Q23" s="79"/>
      <c r="R23" s="79" t="s">
        <v>191</v>
      </c>
      <c r="S23" s="79" t="s">
        <v>191</v>
      </c>
      <c r="T23" s="79" t="s">
        <v>191</v>
      </c>
      <c r="U23" s="79"/>
      <c r="V23" s="79" t="s">
        <v>191</v>
      </c>
      <c r="W23" s="79" t="s">
        <v>191</v>
      </c>
      <c r="X23" s="79" t="s">
        <v>191</v>
      </c>
      <c r="Y23" s="79"/>
      <c r="Z23" s="79" t="s">
        <v>191</v>
      </c>
      <c r="AA23" s="79" t="s">
        <v>191</v>
      </c>
      <c r="AB23" s="79" t="s">
        <v>191</v>
      </c>
      <c r="AC23" s="120"/>
    </row>
    <row r="24" spans="1:29" x14ac:dyDescent="0.25"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121"/>
    </row>
    <row r="25" spans="1:29" x14ac:dyDescent="0.25">
      <c r="A25" s="22" t="s">
        <v>153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121"/>
    </row>
    <row r="26" spans="1:29" x14ac:dyDescent="0.25">
      <c r="A26" s="100" t="s">
        <v>148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121"/>
    </row>
    <row r="27" spans="1:29" s="2" customFormat="1" x14ac:dyDescent="0.25">
      <c r="A27" s="23" t="s">
        <v>130</v>
      </c>
      <c r="B27" s="80">
        <v>92.765023501534387</v>
      </c>
      <c r="C27" s="80">
        <v>91.56153250773994</v>
      </c>
      <c r="D27" s="80">
        <v>93.977618342041652</v>
      </c>
      <c r="E27" s="80"/>
      <c r="F27" s="80">
        <v>89.325213154689393</v>
      </c>
      <c r="G27" s="80">
        <v>87.789215223344982</v>
      </c>
      <c r="H27" s="80">
        <v>90.962157809983907</v>
      </c>
      <c r="I27" s="80"/>
      <c r="J27" s="80">
        <v>90.582433067167685</v>
      </c>
      <c r="K27" s="80">
        <v>89.290233521223968</v>
      </c>
      <c r="L27" s="80">
        <v>91.929487948195231</v>
      </c>
      <c r="M27" s="80"/>
      <c r="N27" s="80">
        <v>94.612709453050897</v>
      </c>
      <c r="O27" s="80">
        <v>93.318457914962195</v>
      </c>
      <c r="P27" s="80">
        <v>95.960247805885388</v>
      </c>
      <c r="Q27" s="80"/>
      <c r="R27" s="80">
        <v>91.458135360574389</v>
      </c>
      <c r="S27" s="80">
        <v>89.848468793048639</v>
      </c>
      <c r="T27" s="80">
        <v>93.056286165176232</v>
      </c>
      <c r="U27" s="80"/>
      <c r="V27" s="80">
        <v>94.568893994511456</v>
      </c>
      <c r="W27" s="80">
        <v>94.283854166666671</v>
      </c>
      <c r="X27" s="80">
        <v>94.842908999874837</v>
      </c>
      <c r="Y27" s="80"/>
      <c r="Z27" s="80">
        <v>97.771699246113826</v>
      </c>
      <c r="AA27" s="80">
        <v>97.213751039645132</v>
      </c>
      <c r="AB27" s="80">
        <v>98.289389067524112</v>
      </c>
      <c r="AC27" s="125"/>
    </row>
    <row r="28" spans="1:29" x14ac:dyDescent="0.25">
      <c r="A28" s="99" t="s">
        <v>186</v>
      </c>
      <c r="B28" s="81">
        <v>92.81915161021125</v>
      </c>
      <c r="C28" s="81">
        <v>91.575955491049825</v>
      </c>
      <c r="D28" s="81">
        <v>94.056287737457623</v>
      </c>
      <c r="E28" s="81"/>
      <c r="F28" s="81">
        <v>89.202724358974365</v>
      </c>
      <c r="G28" s="81">
        <v>87.705078125</v>
      </c>
      <c r="H28" s="81">
        <v>90.77919407894737</v>
      </c>
      <c r="I28" s="81"/>
      <c r="J28" s="81">
        <v>90.438102163243045</v>
      </c>
      <c r="K28" s="81">
        <v>89.1584986851542</v>
      </c>
      <c r="L28" s="81">
        <v>91.753717586334034</v>
      </c>
      <c r="M28" s="81"/>
      <c r="N28" s="81">
        <v>94.521172638436482</v>
      </c>
      <c r="O28" s="81">
        <v>93.187940987812695</v>
      </c>
      <c r="P28" s="81">
        <v>95.89675711449371</v>
      </c>
      <c r="Q28" s="81"/>
      <c r="R28" s="81">
        <v>92.079316992564031</v>
      </c>
      <c r="S28" s="81">
        <v>90.188007564801424</v>
      </c>
      <c r="T28" s="81">
        <v>93.934104298494432</v>
      </c>
      <c r="U28" s="81"/>
      <c r="V28" s="81">
        <v>94.687334393216744</v>
      </c>
      <c r="W28" s="81">
        <v>94.508631235557971</v>
      </c>
      <c r="X28" s="81">
        <v>94.857216694663393</v>
      </c>
      <c r="Y28" s="81"/>
      <c r="Z28" s="81">
        <v>97.72711475637729</v>
      </c>
      <c r="AA28" s="81">
        <v>97.143273575280574</v>
      </c>
      <c r="AB28" s="81">
        <v>98.259367525910179</v>
      </c>
      <c r="AC28" s="121"/>
    </row>
    <row r="29" spans="1:29" x14ac:dyDescent="0.25">
      <c r="A29" s="99" t="s">
        <v>187</v>
      </c>
      <c r="B29" s="81">
        <v>100</v>
      </c>
      <c r="C29" s="81">
        <v>100</v>
      </c>
      <c r="D29" s="81">
        <v>100</v>
      </c>
      <c r="E29" s="81"/>
      <c r="F29" s="81">
        <v>100</v>
      </c>
      <c r="G29" s="81">
        <v>100</v>
      </c>
      <c r="H29" s="81">
        <v>100</v>
      </c>
      <c r="I29" s="81"/>
      <c r="J29" s="81">
        <v>100</v>
      </c>
      <c r="K29" s="81">
        <v>100</v>
      </c>
      <c r="L29" s="81">
        <v>100</v>
      </c>
      <c r="M29" s="81"/>
      <c r="N29" s="81">
        <v>100</v>
      </c>
      <c r="O29" s="81">
        <v>100</v>
      </c>
      <c r="P29" s="81">
        <v>100</v>
      </c>
      <c r="Q29" s="81"/>
      <c r="R29" s="81">
        <v>100</v>
      </c>
      <c r="S29" s="81">
        <v>100</v>
      </c>
      <c r="T29" s="81">
        <v>100</v>
      </c>
      <c r="U29" s="81"/>
      <c r="V29" s="81">
        <v>100</v>
      </c>
      <c r="W29" s="81">
        <v>100</v>
      </c>
      <c r="X29" s="81">
        <v>100</v>
      </c>
      <c r="Y29" s="81"/>
      <c r="Z29" s="81">
        <v>100</v>
      </c>
      <c r="AA29" s="81">
        <v>100</v>
      </c>
      <c r="AB29" s="81">
        <v>100</v>
      </c>
      <c r="AC29" s="121"/>
    </row>
    <row r="30" spans="1:29" x14ac:dyDescent="0.25">
      <c r="A30" s="99" t="s">
        <v>188</v>
      </c>
      <c r="B30" s="81">
        <v>87.560581583198712</v>
      </c>
      <c r="C30" s="81">
        <v>87.890884896872919</v>
      </c>
      <c r="D30" s="81">
        <v>87.050359712230218</v>
      </c>
      <c r="E30" s="81"/>
      <c r="F30" s="81">
        <v>89.73607038123167</v>
      </c>
      <c r="G30" s="81">
        <v>85.833333333333329</v>
      </c>
      <c r="H30" s="81">
        <v>99.009900990099013</v>
      </c>
      <c r="I30" s="81"/>
      <c r="J30" s="81">
        <v>91.693290734824288</v>
      </c>
      <c r="K30" s="81">
        <v>88.059701492537314</v>
      </c>
      <c r="L30" s="81">
        <v>98.214285714285708</v>
      </c>
      <c r="M30" s="81"/>
      <c r="N30" s="81">
        <v>95.955882352941174</v>
      </c>
      <c r="O30" s="81">
        <v>95.238095238095227</v>
      </c>
      <c r="P30" s="81">
        <v>97.115384615384613</v>
      </c>
      <c r="Q30" s="81"/>
      <c r="R30" s="81">
        <v>71.428571428571431</v>
      </c>
      <c r="S30" s="81">
        <v>79.005524861878456</v>
      </c>
      <c r="T30" s="81">
        <v>61.194029850746269</v>
      </c>
      <c r="U30" s="81"/>
      <c r="V30" s="81">
        <v>89.230769230769241</v>
      </c>
      <c r="W30" s="81">
        <v>86.641221374045813</v>
      </c>
      <c r="X30" s="81">
        <v>92.746113989637308</v>
      </c>
      <c r="Y30" s="81"/>
      <c r="Z30" s="81">
        <v>98.494623655913983</v>
      </c>
      <c r="AA30" s="81">
        <v>98.148148148148152</v>
      </c>
      <c r="AB30" s="81">
        <v>98.974358974358978</v>
      </c>
      <c r="AC30" s="121"/>
    </row>
    <row r="31" spans="1:29" x14ac:dyDescent="0.25">
      <c r="A31" s="23" t="s">
        <v>189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121"/>
    </row>
    <row r="32" spans="1:29" s="2" customFormat="1" x14ac:dyDescent="0.25">
      <c r="A32" s="98" t="s">
        <v>130</v>
      </c>
      <c r="B32" s="80">
        <v>93.094058230293058</v>
      </c>
      <c r="C32" s="80">
        <v>92.14249621020717</v>
      </c>
      <c r="D32" s="80">
        <v>94.05060478110417</v>
      </c>
      <c r="E32" s="80"/>
      <c r="F32" s="80">
        <v>89.549995579524349</v>
      </c>
      <c r="G32" s="80">
        <v>88.038683406854418</v>
      </c>
      <c r="H32" s="80">
        <v>91.194388037659223</v>
      </c>
      <c r="I32" s="80"/>
      <c r="J32" s="80">
        <v>90.846922672277756</v>
      </c>
      <c r="K32" s="80">
        <v>89.855670103092791</v>
      </c>
      <c r="L32" s="80">
        <v>91.879699248120303</v>
      </c>
      <c r="M32" s="80"/>
      <c r="N32" s="80">
        <v>95.75572863754374</v>
      </c>
      <c r="O32" s="80">
        <v>94.826457105435495</v>
      </c>
      <c r="P32" s="80">
        <v>96.750818139317445</v>
      </c>
      <c r="Q32" s="80"/>
      <c r="R32" s="80">
        <v>91.412896557207603</v>
      </c>
      <c r="S32" s="80">
        <v>90.062409985597697</v>
      </c>
      <c r="T32" s="80">
        <v>92.746523388116316</v>
      </c>
      <c r="U32" s="80"/>
      <c r="V32" s="80">
        <v>94.213093228287377</v>
      </c>
      <c r="W32" s="80">
        <v>94.339988369839105</v>
      </c>
      <c r="X32" s="80">
        <v>94.094130474286757</v>
      </c>
      <c r="Y32" s="80"/>
      <c r="Z32" s="80">
        <v>97.687579276026923</v>
      </c>
      <c r="AA32" s="80">
        <v>97.140539444331779</v>
      </c>
      <c r="AB32" s="80">
        <v>98.194810078977056</v>
      </c>
      <c r="AC32" s="125"/>
    </row>
    <row r="33" spans="1:29" x14ac:dyDescent="0.25">
      <c r="A33" s="99" t="s">
        <v>186</v>
      </c>
      <c r="B33" s="81">
        <v>93.203688181056165</v>
      </c>
      <c r="C33" s="81">
        <v>92.207353338740205</v>
      </c>
      <c r="D33" s="81">
        <v>94.184576485461449</v>
      </c>
      <c r="E33" s="81"/>
      <c r="F33" s="81">
        <v>89.334201227450251</v>
      </c>
      <c r="G33" s="81">
        <v>87.899008115419292</v>
      </c>
      <c r="H33" s="81">
        <v>90.861969667882519</v>
      </c>
      <c r="I33" s="81"/>
      <c r="J33" s="81">
        <v>90.597147950089123</v>
      </c>
      <c r="K33" s="81">
        <v>89.652885253150558</v>
      </c>
      <c r="L33" s="81">
        <v>91.556254210644511</v>
      </c>
      <c r="M33" s="81"/>
      <c r="N33" s="81">
        <v>95.651655944722421</v>
      </c>
      <c r="O33" s="81">
        <v>94.685541889069384</v>
      </c>
      <c r="P33" s="81">
        <v>96.670746634026926</v>
      </c>
      <c r="Q33" s="81"/>
      <c r="R33" s="81">
        <v>92.36641221374046</v>
      </c>
      <c r="S33" s="81">
        <v>90.605068091708333</v>
      </c>
      <c r="T33" s="81">
        <v>94.072466188011347</v>
      </c>
      <c r="U33" s="81"/>
      <c r="V33" s="81">
        <v>94.370106056100695</v>
      </c>
      <c r="W33" s="81">
        <v>94.685690653432587</v>
      </c>
      <c r="X33" s="81">
        <v>94.079573577003615</v>
      </c>
      <c r="Y33" s="81"/>
      <c r="Z33" s="81">
        <v>97.61583912097025</v>
      </c>
      <c r="AA33" s="81">
        <v>97.029270423765837</v>
      </c>
      <c r="AB33" s="81">
        <v>98.145590846320772</v>
      </c>
      <c r="AC33" s="121"/>
    </row>
    <row r="34" spans="1:29" x14ac:dyDescent="0.25">
      <c r="A34" s="99" t="s">
        <v>187</v>
      </c>
      <c r="B34" s="81">
        <v>100</v>
      </c>
      <c r="C34" s="81">
        <v>100</v>
      </c>
      <c r="D34" s="81">
        <v>100</v>
      </c>
      <c r="E34" s="81"/>
      <c r="F34" s="81">
        <v>100</v>
      </c>
      <c r="G34" s="81">
        <v>100</v>
      </c>
      <c r="H34" s="81">
        <v>100</v>
      </c>
      <c r="I34" s="81"/>
      <c r="J34" s="81">
        <v>100</v>
      </c>
      <c r="K34" s="81">
        <v>100</v>
      </c>
      <c r="L34" s="81">
        <v>100</v>
      </c>
      <c r="M34" s="81"/>
      <c r="N34" s="81">
        <v>100</v>
      </c>
      <c r="O34" s="81">
        <v>100</v>
      </c>
      <c r="P34" s="81">
        <v>100</v>
      </c>
      <c r="Q34" s="81"/>
      <c r="R34" s="81">
        <v>100</v>
      </c>
      <c r="S34" s="81">
        <v>100</v>
      </c>
      <c r="T34" s="81">
        <v>100</v>
      </c>
      <c r="U34" s="81"/>
      <c r="V34" s="81">
        <v>100</v>
      </c>
      <c r="W34" s="81">
        <v>100</v>
      </c>
      <c r="X34" s="81">
        <v>100</v>
      </c>
      <c r="Y34" s="81"/>
      <c r="Z34" s="81">
        <v>100</v>
      </c>
      <c r="AA34" s="81">
        <v>100</v>
      </c>
      <c r="AB34" s="81">
        <v>100</v>
      </c>
    </row>
    <row r="35" spans="1:29" x14ac:dyDescent="0.25">
      <c r="A35" s="99" t="s">
        <v>188</v>
      </c>
      <c r="B35" s="81">
        <v>87.560581583198712</v>
      </c>
      <c r="C35" s="81">
        <v>87.890884896872919</v>
      </c>
      <c r="D35" s="81">
        <v>87.050359712230218</v>
      </c>
      <c r="E35" s="81"/>
      <c r="F35" s="81">
        <v>89.73607038123167</v>
      </c>
      <c r="G35" s="81">
        <v>85.833333333333329</v>
      </c>
      <c r="H35" s="81">
        <v>99.009900990099013</v>
      </c>
      <c r="I35" s="81"/>
      <c r="J35" s="81">
        <v>91.693290734824288</v>
      </c>
      <c r="K35" s="81">
        <v>88.059701492537314</v>
      </c>
      <c r="L35" s="81">
        <v>98.214285714285708</v>
      </c>
      <c r="M35" s="81"/>
      <c r="N35" s="81">
        <v>95.955882352941174</v>
      </c>
      <c r="O35" s="81">
        <v>95.238095238095227</v>
      </c>
      <c r="P35" s="81">
        <v>97.115384615384613</v>
      </c>
      <c r="Q35" s="81"/>
      <c r="R35" s="81">
        <v>71.428571428571431</v>
      </c>
      <c r="S35" s="81">
        <v>79.005524861878456</v>
      </c>
      <c r="T35" s="81">
        <v>61.194029850746269</v>
      </c>
      <c r="U35" s="81"/>
      <c r="V35" s="81">
        <v>89.230769230769241</v>
      </c>
      <c r="W35" s="81">
        <v>86.641221374045813</v>
      </c>
      <c r="X35" s="81">
        <v>92.746113989637308</v>
      </c>
      <c r="Y35" s="81"/>
      <c r="Z35" s="81">
        <v>98.494623655913983</v>
      </c>
      <c r="AA35" s="81">
        <v>98.148148148148152</v>
      </c>
      <c r="AB35" s="81">
        <v>98.974358974358978</v>
      </c>
      <c r="AC35" s="121"/>
    </row>
    <row r="36" spans="1:29" x14ac:dyDescent="0.25">
      <c r="A36" s="23" t="s">
        <v>190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121"/>
    </row>
    <row r="37" spans="1:29" s="2" customFormat="1" x14ac:dyDescent="0.25">
      <c r="A37" s="101" t="s">
        <v>130</v>
      </c>
      <c r="B37" s="80">
        <v>92.242960134642914</v>
      </c>
      <c r="C37" s="80">
        <v>90.642486011191053</v>
      </c>
      <c r="D37" s="80">
        <v>93.861466174910319</v>
      </c>
      <c r="E37" s="80"/>
      <c r="F37" s="80">
        <v>89.049272845669634</v>
      </c>
      <c r="G37" s="80">
        <v>87.476038338658142</v>
      </c>
      <c r="H37" s="80">
        <v>90.683779597256034</v>
      </c>
      <c r="I37" s="80"/>
      <c r="J37" s="80">
        <v>90.248438953102166</v>
      </c>
      <c r="K37" s="80">
        <v>88.576632838927921</v>
      </c>
      <c r="L37" s="80">
        <v>91.992399565689468</v>
      </c>
      <c r="M37" s="80"/>
      <c r="N37" s="80">
        <v>93.156986774008061</v>
      </c>
      <c r="O37" s="80">
        <v>91.336775674125064</v>
      </c>
      <c r="P37" s="80">
        <v>94.985590778097986</v>
      </c>
      <c r="Q37" s="80"/>
      <c r="R37" s="80">
        <v>91.547525530243519</v>
      </c>
      <c r="S37" s="80">
        <v>89.429109159347547</v>
      </c>
      <c r="T37" s="80">
        <v>93.673276676109538</v>
      </c>
      <c r="U37" s="80"/>
      <c r="V37" s="80">
        <v>95.326542840023961</v>
      </c>
      <c r="W37" s="80">
        <v>94.168980563268548</v>
      </c>
      <c r="X37" s="80">
        <v>96.500402252614634</v>
      </c>
      <c r="Y37" s="80"/>
      <c r="Z37" s="80">
        <v>97.953586497890299</v>
      </c>
      <c r="AA37" s="80">
        <v>97.371879106438897</v>
      </c>
      <c r="AB37" s="80">
        <v>98.494098494098495</v>
      </c>
      <c r="AC37" s="125"/>
    </row>
    <row r="38" spans="1:29" x14ac:dyDescent="0.25">
      <c r="A38" s="99" t="s">
        <v>186</v>
      </c>
      <c r="B38" s="81">
        <v>92.242960134642914</v>
      </c>
      <c r="C38" s="81">
        <v>90.642486011191053</v>
      </c>
      <c r="D38" s="81">
        <v>93.861466174910319</v>
      </c>
      <c r="E38" s="81"/>
      <c r="F38" s="81">
        <v>89.049272845669634</v>
      </c>
      <c r="G38" s="81">
        <v>87.476038338658142</v>
      </c>
      <c r="H38" s="81">
        <v>90.683779597256034</v>
      </c>
      <c r="I38" s="81"/>
      <c r="J38" s="81">
        <v>90.248438953102166</v>
      </c>
      <c r="K38" s="81">
        <v>88.576632838927921</v>
      </c>
      <c r="L38" s="81">
        <v>91.992399565689468</v>
      </c>
      <c r="M38" s="81"/>
      <c r="N38" s="81">
        <v>93.156986774008061</v>
      </c>
      <c r="O38" s="81">
        <v>91.336775674125064</v>
      </c>
      <c r="P38" s="81">
        <v>94.985590778097986</v>
      </c>
      <c r="Q38" s="81"/>
      <c r="R38" s="81">
        <v>91.547525530243519</v>
      </c>
      <c r="S38" s="81">
        <v>89.429109159347547</v>
      </c>
      <c r="T38" s="81">
        <v>93.673276676109538</v>
      </c>
      <c r="U38" s="81"/>
      <c r="V38" s="81">
        <v>95.326542840023961</v>
      </c>
      <c r="W38" s="81">
        <v>94.168980563268548</v>
      </c>
      <c r="X38" s="81">
        <v>96.500402252614634</v>
      </c>
      <c r="Y38" s="81"/>
      <c r="Z38" s="81">
        <v>97.953586497890299</v>
      </c>
      <c r="AA38" s="81">
        <v>97.371879106438897</v>
      </c>
      <c r="AB38" s="81">
        <v>98.494098494098495</v>
      </c>
      <c r="AC38" s="121"/>
    </row>
    <row r="39" spans="1:29" x14ac:dyDescent="0.25">
      <c r="A39" s="99" t="s">
        <v>187</v>
      </c>
      <c r="B39" s="79" t="s">
        <v>191</v>
      </c>
      <c r="C39" s="79" t="s">
        <v>191</v>
      </c>
      <c r="D39" s="79" t="s">
        <v>191</v>
      </c>
      <c r="E39" s="79"/>
      <c r="F39" s="79" t="s">
        <v>191</v>
      </c>
      <c r="G39" s="79" t="s">
        <v>191</v>
      </c>
      <c r="H39" s="79" t="s">
        <v>191</v>
      </c>
      <c r="I39" s="79"/>
      <c r="J39" s="79" t="s">
        <v>191</v>
      </c>
      <c r="K39" s="79" t="s">
        <v>191</v>
      </c>
      <c r="L39" s="79" t="s">
        <v>191</v>
      </c>
      <c r="M39" s="79"/>
      <c r="N39" s="79" t="s">
        <v>191</v>
      </c>
      <c r="O39" s="79" t="s">
        <v>191</v>
      </c>
      <c r="P39" s="79" t="s">
        <v>191</v>
      </c>
      <c r="Q39" s="79"/>
      <c r="R39" s="79" t="s">
        <v>191</v>
      </c>
      <c r="S39" s="79" t="s">
        <v>191</v>
      </c>
      <c r="T39" s="79" t="s">
        <v>191</v>
      </c>
      <c r="U39" s="79"/>
      <c r="V39" s="79" t="s">
        <v>191</v>
      </c>
      <c r="W39" s="79" t="s">
        <v>191</v>
      </c>
      <c r="X39" s="79" t="s">
        <v>191</v>
      </c>
      <c r="Y39" s="79"/>
      <c r="Z39" s="79" t="s">
        <v>191</v>
      </c>
      <c r="AA39" s="79" t="s">
        <v>191</v>
      </c>
      <c r="AB39" s="79" t="s">
        <v>191</v>
      </c>
      <c r="AC39" s="121"/>
    </row>
    <row r="40" spans="1:29" ht="15.75" thickBot="1" x14ac:dyDescent="0.3">
      <c r="A40" s="102" t="s">
        <v>188</v>
      </c>
      <c r="B40" s="141" t="s">
        <v>191</v>
      </c>
      <c r="C40" s="141" t="s">
        <v>191</v>
      </c>
      <c r="D40" s="141" t="s">
        <v>191</v>
      </c>
      <c r="E40" s="141"/>
      <c r="F40" s="141" t="s">
        <v>191</v>
      </c>
      <c r="G40" s="141" t="s">
        <v>191</v>
      </c>
      <c r="H40" s="141" t="s">
        <v>191</v>
      </c>
      <c r="I40" s="141"/>
      <c r="J40" s="141" t="s">
        <v>191</v>
      </c>
      <c r="K40" s="141" t="s">
        <v>191</v>
      </c>
      <c r="L40" s="141" t="s">
        <v>191</v>
      </c>
      <c r="M40" s="141"/>
      <c r="N40" s="141" t="s">
        <v>191</v>
      </c>
      <c r="O40" s="141" t="s">
        <v>191</v>
      </c>
      <c r="P40" s="141" t="s">
        <v>191</v>
      </c>
      <c r="Q40" s="141"/>
      <c r="R40" s="141" t="s">
        <v>191</v>
      </c>
      <c r="S40" s="141" t="s">
        <v>191</v>
      </c>
      <c r="T40" s="141" t="s">
        <v>191</v>
      </c>
      <c r="U40" s="141"/>
      <c r="V40" s="141" t="s">
        <v>191</v>
      </c>
      <c r="W40" s="141" t="s">
        <v>191</v>
      </c>
      <c r="X40" s="141" t="s">
        <v>191</v>
      </c>
      <c r="Y40" s="141"/>
      <c r="Z40" s="141" t="s">
        <v>191</v>
      </c>
      <c r="AA40" s="141" t="s">
        <v>191</v>
      </c>
      <c r="AB40" s="141" t="s">
        <v>191</v>
      </c>
      <c r="AC40" s="121"/>
    </row>
    <row r="41" spans="1:29" x14ac:dyDescent="0.25">
      <c r="A41" s="218" t="s">
        <v>122</v>
      </c>
      <c r="B41" s="218"/>
      <c r="C41" s="218"/>
      <c r="D41" s="218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AC41" s="120"/>
    </row>
    <row r="42" spans="1:29" x14ac:dyDescent="0.25">
      <c r="AC42" s="121"/>
    </row>
    <row r="43" spans="1:29" x14ac:dyDescent="0.25">
      <c r="AC43" s="121"/>
    </row>
    <row r="44" spans="1:29" x14ac:dyDescent="0.25">
      <c r="AC44" s="121"/>
    </row>
  </sheetData>
  <mergeCells count="13">
    <mergeCell ref="V5:X5"/>
    <mergeCell ref="Z5:AB5"/>
    <mergeCell ref="A41:O41"/>
    <mergeCell ref="A1:AB1"/>
    <mergeCell ref="A2:AB2"/>
    <mergeCell ref="A3:AB3"/>
    <mergeCell ref="A4:AB4"/>
    <mergeCell ref="A5:A6"/>
    <mergeCell ref="B5:D5"/>
    <mergeCell ref="F5:H5"/>
    <mergeCell ref="J5:L5"/>
    <mergeCell ref="N5:P5"/>
    <mergeCell ref="R5:T5"/>
  </mergeCells>
  <hyperlinks>
    <hyperlink ref="AC2" location="Contenido!A1" display="Contenido" xr:uid="{0BD230A1-314F-40BC-8F4F-EBA562FA1CCD}"/>
  </hyperlinks>
  <pageMargins left="0.7" right="0.7" top="0.75" bottom="0.75" header="0.3" footer="0.3"/>
  <pageSetup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B6466-D868-4905-9CAD-D0FDD879BC70}">
  <sheetPr>
    <tabColor rgb="FFF2DAB1"/>
    <pageSetUpPr fitToPage="1"/>
  </sheetPr>
  <dimension ref="A1:AC44"/>
  <sheetViews>
    <sheetView showGridLines="0" topLeftCell="C1" workbookViewId="0">
      <selection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28515625" customWidth="1"/>
    <col min="6" max="8" width="8.28515625" customWidth="1"/>
    <col min="9" max="9" width="1.140625" customWidth="1"/>
    <col min="10" max="12" width="8.28515625" customWidth="1"/>
    <col min="13" max="13" width="1.28515625" customWidth="1"/>
    <col min="14" max="16" width="8.28515625" customWidth="1"/>
    <col min="17" max="17" width="1.28515625" customWidth="1"/>
    <col min="18" max="20" width="8.28515625" customWidth="1"/>
    <col min="21" max="21" width="1.42578125" customWidth="1"/>
    <col min="22" max="24" width="8.28515625" customWidth="1"/>
    <col min="25" max="25" width="1.42578125" customWidth="1"/>
    <col min="26" max="28" width="8.28515625" customWidth="1"/>
    <col min="29" max="29" width="14" style="119" customWidth="1"/>
  </cols>
  <sheetData>
    <row r="1" spans="1:29" x14ac:dyDescent="0.25">
      <c r="A1" s="223" t="s">
        <v>284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</row>
    <row r="2" spans="1:29" x14ac:dyDescent="0.25">
      <c r="A2" s="224" t="s">
        <v>285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114" t="s">
        <v>0</v>
      </c>
    </row>
    <row r="3" spans="1:29" x14ac:dyDescent="0.25">
      <c r="A3" s="223" t="s">
        <v>181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</row>
    <row r="4" spans="1:29" x14ac:dyDescent="0.25">
      <c r="A4" s="224" t="s">
        <v>182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</row>
    <row r="5" spans="1:29" x14ac:dyDescent="0.25">
      <c r="A5" s="225" t="s">
        <v>183</v>
      </c>
      <c r="B5" s="226" t="s">
        <v>130</v>
      </c>
      <c r="C5" s="226"/>
      <c r="D5" s="226"/>
      <c r="E5" s="82"/>
      <c r="F5" s="226" t="s">
        <v>158</v>
      </c>
      <c r="G5" s="226"/>
      <c r="H5" s="226"/>
      <c r="I5" s="82"/>
      <c r="J5" s="226" t="s">
        <v>159</v>
      </c>
      <c r="K5" s="226"/>
      <c r="L5" s="226"/>
      <c r="M5" s="82"/>
      <c r="N5" s="226" t="s">
        <v>160</v>
      </c>
      <c r="O5" s="226"/>
      <c r="P5" s="226"/>
      <c r="Q5" s="82"/>
      <c r="R5" s="226" t="s">
        <v>162</v>
      </c>
      <c r="S5" s="226"/>
      <c r="T5" s="226"/>
      <c r="U5" s="82"/>
      <c r="V5" s="226" t="s">
        <v>163</v>
      </c>
      <c r="W5" s="226"/>
      <c r="X5" s="226"/>
      <c r="Y5" s="82"/>
      <c r="Z5" s="226" t="s">
        <v>164</v>
      </c>
      <c r="AA5" s="226"/>
      <c r="AB5" s="226"/>
      <c r="AC5" s="120"/>
    </row>
    <row r="6" spans="1:29" x14ac:dyDescent="0.25">
      <c r="A6" s="225"/>
      <c r="B6" s="83" t="s">
        <v>130</v>
      </c>
      <c r="C6" s="83" t="s">
        <v>184</v>
      </c>
      <c r="D6" s="83" t="s">
        <v>185</v>
      </c>
      <c r="E6" s="82"/>
      <c r="F6" s="83" t="s">
        <v>130</v>
      </c>
      <c r="G6" s="83" t="s">
        <v>184</v>
      </c>
      <c r="H6" s="83" t="s">
        <v>185</v>
      </c>
      <c r="I6" s="82"/>
      <c r="J6" s="83" t="s">
        <v>130</v>
      </c>
      <c r="K6" s="83" t="s">
        <v>184</v>
      </c>
      <c r="L6" s="83" t="s">
        <v>185</v>
      </c>
      <c r="M6" s="82"/>
      <c r="N6" s="83" t="s">
        <v>130</v>
      </c>
      <c r="O6" s="83" t="s">
        <v>184</v>
      </c>
      <c r="P6" s="83" t="s">
        <v>185</v>
      </c>
      <c r="Q6" s="82"/>
      <c r="R6" s="83" t="s">
        <v>130</v>
      </c>
      <c r="S6" s="83" t="s">
        <v>184</v>
      </c>
      <c r="T6" s="83" t="s">
        <v>185</v>
      </c>
      <c r="U6" s="82"/>
      <c r="V6" s="83" t="s">
        <v>130</v>
      </c>
      <c r="W6" s="83" t="s">
        <v>184</v>
      </c>
      <c r="X6" s="83" t="s">
        <v>185</v>
      </c>
      <c r="Y6" s="82"/>
      <c r="Z6" s="83" t="s">
        <v>130</v>
      </c>
      <c r="AA6" s="83" t="s">
        <v>184</v>
      </c>
      <c r="AB6" s="83" t="s">
        <v>185</v>
      </c>
    </row>
    <row r="7" spans="1:29" ht="4.1500000000000004" customHeight="1" x14ac:dyDescent="0.25">
      <c r="AC7" s="120"/>
    </row>
    <row r="8" spans="1:29" x14ac:dyDescent="0.25">
      <c r="A8" s="22" t="s">
        <v>147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</row>
    <row r="9" spans="1:29" x14ac:dyDescent="0.25">
      <c r="A9" s="100" t="s">
        <v>148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120"/>
    </row>
    <row r="10" spans="1:29" x14ac:dyDescent="0.25">
      <c r="A10" s="23" t="s">
        <v>130</v>
      </c>
      <c r="B10" s="78">
        <f>SUM(B11:B13)</f>
        <v>7450</v>
      </c>
      <c r="C10" s="78">
        <f t="shared" ref="C10:AB10" si="0">SUM(C11:C13)</f>
        <v>4361</v>
      </c>
      <c r="D10" s="78">
        <f t="shared" si="0"/>
        <v>3089</v>
      </c>
      <c r="E10" s="78"/>
      <c r="F10" s="78">
        <f t="shared" si="0"/>
        <v>2191</v>
      </c>
      <c r="G10" s="78">
        <f t="shared" si="0"/>
        <v>1293</v>
      </c>
      <c r="H10" s="78">
        <f t="shared" si="0"/>
        <v>898</v>
      </c>
      <c r="I10" s="78"/>
      <c r="J10" s="78">
        <f t="shared" si="0"/>
        <v>1604</v>
      </c>
      <c r="K10" s="78">
        <f t="shared" si="0"/>
        <v>931</v>
      </c>
      <c r="L10" s="78">
        <f t="shared" si="0"/>
        <v>673</v>
      </c>
      <c r="M10" s="78"/>
      <c r="N10" s="78">
        <f t="shared" si="0"/>
        <v>852</v>
      </c>
      <c r="O10" s="78">
        <f t="shared" si="0"/>
        <v>539</v>
      </c>
      <c r="P10" s="78">
        <f t="shared" si="0"/>
        <v>313</v>
      </c>
      <c r="Q10" s="78"/>
      <c r="R10" s="78">
        <f t="shared" si="0"/>
        <v>1618</v>
      </c>
      <c r="S10" s="78">
        <f t="shared" si="0"/>
        <v>958</v>
      </c>
      <c r="T10" s="78">
        <f t="shared" si="0"/>
        <v>660</v>
      </c>
      <c r="U10" s="78"/>
      <c r="V10" s="78">
        <f t="shared" si="0"/>
        <v>851</v>
      </c>
      <c r="W10" s="78">
        <f t="shared" si="0"/>
        <v>439</v>
      </c>
      <c r="X10" s="78">
        <f t="shared" si="0"/>
        <v>412</v>
      </c>
      <c r="Y10" s="78"/>
      <c r="Z10" s="78">
        <f t="shared" si="0"/>
        <v>334</v>
      </c>
      <c r="AA10" s="78">
        <f t="shared" si="0"/>
        <v>201</v>
      </c>
      <c r="AB10" s="78">
        <f t="shared" si="0"/>
        <v>133</v>
      </c>
    </row>
    <row r="11" spans="1:29" x14ac:dyDescent="0.25">
      <c r="A11" s="99" t="s">
        <v>186</v>
      </c>
      <c r="B11" s="79">
        <f>+F11+J11+N11+R11+V11+Z11</f>
        <v>7142</v>
      </c>
      <c r="C11" s="79">
        <f>+G11+K11+O11+S11+W11+AA11</f>
        <v>4179</v>
      </c>
      <c r="D11" s="79">
        <f>+H11+L11+P11+T11+X11+AB11</f>
        <v>2963</v>
      </c>
      <c r="E11" s="79"/>
      <c r="F11" s="79">
        <v>2156</v>
      </c>
      <c r="G11" s="79">
        <v>1259</v>
      </c>
      <c r="H11" s="79">
        <v>897</v>
      </c>
      <c r="I11" s="79">
        <v>0</v>
      </c>
      <c r="J11" s="79">
        <v>1578</v>
      </c>
      <c r="K11" s="79">
        <v>907</v>
      </c>
      <c r="L11" s="79">
        <v>671</v>
      </c>
      <c r="M11" s="79">
        <v>0</v>
      </c>
      <c r="N11" s="79">
        <v>841</v>
      </c>
      <c r="O11" s="79">
        <v>531</v>
      </c>
      <c r="P11" s="79">
        <v>310</v>
      </c>
      <c r="Q11" s="79">
        <v>0</v>
      </c>
      <c r="R11" s="79">
        <v>1438</v>
      </c>
      <c r="S11" s="79">
        <v>882</v>
      </c>
      <c r="T11" s="79">
        <v>556</v>
      </c>
      <c r="U11" s="79">
        <v>0</v>
      </c>
      <c r="V11" s="79">
        <v>802</v>
      </c>
      <c r="W11" s="79">
        <v>404</v>
      </c>
      <c r="X11" s="79">
        <v>398</v>
      </c>
      <c r="Y11" s="79">
        <v>0</v>
      </c>
      <c r="Z11" s="79">
        <v>327</v>
      </c>
      <c r="AA11" s="79">
        <v>196</v>
      </c>
      <c r="AB11" s="79">
        <v>131</v>
      </c>
    </row>
    <row r="12" spans="1:29" x14ac:dyDescent="0.25">
      <c r="A12" s="99" t="s">
        <v>187</v>
      </c>
      <c r="B12" s="79" t="s">
        <v>191</v>
      </c>
      <c r="C12" s="79" t="s">
        <v>191</v>
      </c>
      <c r="D12" s="79" t="s">
        <v>191</v>
      </c>
      <c r="E12" s="79"/>
      <c r="F12" s="79" t="s">
        <v>191</v>
      </c>
      <c r="G12" s="79" t="s">
        <v>191</v>
      </c>
      <c r="H12" s="79" t="s">
        <v>191</v>
      </c>
      <c r="I12" s="79">
        <v>0</v>
      </c>
      <c r="J12" s="79" t="s">
        <v>191</v>
      </c>
      <c r="K12" s="79" t="s">
        <v>191</v>
      </c>
      <c r="L12" s="79" t="s">
        <v>191</v>
      </c>
      <c r="M12" s="79">
        <v>0</v>
      </c>
      <c r="N12" s="79" t="s">
        <v>191</v>
      </c>
      <c r="O12" s="79" t="s">
        <v>191</v>
      </c>
      <c r="P12" s="79" t="s">
        <v>191</v>
      </c>
      <c r="Q12" s="79">
        <v>0</v>
      </c>
      <c r="R12" s="79" t="s">
        <v>191</v>
      </c>
      <c r="S12" s="79" t="s">
        <v>191</v>
      </c>
      <c r="T12" s="79" t="s">
        <v>191</v>
      </c>
      <c r="U12" s="79">
        <v>0</v>
      </c>
      <c r="V12" s="79" t="s">
        <v>191</v>
      </c>
      <c r="W12" s="79" t="s">
        <v>191</v>
      </c>
      <c r="X12" s="79" t="s">
        <v>191</v>
      </c>
      <c r="Y12" s="79">
        <v>0</v>
      </c>
      <c r="Z12" s="79" t="s">
        <v>191</v>
      </c>
      <c r="AA12" s="79" t="s">
        <v>191</v>
      </c>
      <c r="AB12" s="79" t="s">
        <v>191</v>
      </c>
    </row>
    <row r="13" spans="1:29" x14ac:dyDescent="0.25">
      <c r="A13" s="99" t="s">
        <v>188</v>
      </c>
      <c r="B13" s="79">
        <f t="shared" ref="B13" si="1">+F13+J13+N13+R13+V13+Z13</f>
        <v>308</v>
      </c>
      <c r="C13" s="79">
        <f t="shared" ref="C13" si="2">+G13+K13+O13+S13+W13+AA13</f>
        <v>182</v>
      </c>
      <c r="D13" s="79">
        <f t="shared" ref="D13" si="3">+H13+L13+P13+T13+X13+AB13</f>
        <v>126</v>
      </c>
      <c r="E13" s="79"/>
      <c r="F13" s="79">
        <v>35</v>
      </c>
      <c r="G13" s="79">
        <v>34</v>
      </c>
      <c r="H13" s="79">
        <v>1</v>
      </c>
      <c r="I13" s="79">
        <v>0</v>
      </c>
      <c r="J13" s="79">
        <v>26</v>
      </c>
      <c r="K13" s="79">
        <v>24</v>
      </c>
      <c r="L13" s="79">
        <v>2</v>
      </c>
      <c r="M13" s="79">
        <v>0</v>
      </c>
      <c r="N13" s="79">
        <v>11</v>
      </c>
      <c r="O13" s="79">
        <v>8</v>
      </c>
      <c r="P13" s="79">
        <v>3</v>
      </c>
      <c r="Q13" s="79">
        <v>0</v>
      </c>
      <c r="R13" s="79">
        <v>180</v>
      </c>
      <c r="S13" s="79">
        <v>76</v>
      </c>
      <c r="T13" s="79">
        <v>104</v>
      </c>
      <c r="U13" s="79">
        <v>0</v>
      </c>
      <c r="V13" s="79">
        <v>49</v>
      </c>
      <c r="W13" s="79">
        <v>35</v>
      </c>
      <c r="X13" s="79">
        <v>14</v>
      </c>
      <c r="Y13" s="79">
        <v>0</v>
      </c>
      <c r="Z13" s="79">
        <v>7</v>
      </c>
      <c r="AA13" s="79">
        <v>5</v>
      </c>
      <c r="AB13" s="79">
        <v>2</v>
      </c>
      <c r="AC13" s="121"/>
    </row>
    <row r="14" spans="1:29" x14ac:dyDescent="0.25">
      <c r="A14" s="23" t="s">
        <v>189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120"/>
    </row>
    <row r="15" spans="1:29" x14ac:dyDescent="0.25">
      <c r="A15" s="98" t="s">
        <v>130</v>
      </c>
      <c r="B15" s="78">
        <f>SUM(B16:B18)</f>
        <v>4362</v>
      </c>
      <c r="C15" s="78">
        <f t="shared" ref="C15:AB15" si="4">SUM(C16:C18)</f>
        <v>2488</v>
      </c>
      <c r="D15" s="78">
        <f t="shared" si="4"/>
        <v>1874</v>
      </c>
      <c r="E15" s="78"/>
      <c r="F15" s="78">
        <f t="shared" si="4"/>
        <v>1182</v>
      </c>
      <c r="G15" s="78">
        <f t="shared" si="4"/>
        <v>705</v>
      </c>
      <c r="H15" s="78">
        <f t="shared" si="4"/>
        <v>477</v>
      </c>
      <c r="I15" s="78"/>
      <c r="J15" s="78">
        <f t="shared" si="4"/>
        <v>870</v>
      </c>
      <c r="K15" s="78">
        <f t="shared" si="4"/>
        <v>492</v>
      </c>
      <c r="L15" s="78">
        <f t="shared" si="4"/>
        <v>378</v>
      </c>
      <c r="M15" s="78"/>
      <c r="N15" s="78">
        <f t="shared" si="4"/>
        <v>376</v>
      </c>
      <c r="O15" s="78">
        <f t="shared" si="4"/>
        <v>237</v>
      </c>
      <c r="P15" s="78">
        <f t="shared" si="4"/>
        <v>139</v>
      </c>
      <c r="Q15" s="78"/>
      <c r="R15" s="78">
        <f t="shared" si="4"/>
        <v>1080</v>
      </c>
      <c r="S15" s="78">
        <f t="shared" si="4"/>
        <v>621</v>
      </c>
      <c r="T15" s="78">
        <f t="shared" si="4"/>
        <v>459</v>
      </c>
      <c r="U15" s="78"/>
      <c r="V15" s="78">
        <f t="shared" si="4"/>
        <v>617</v>
      </c>
      <c r="W15" s="78">
        <f t="shared" si="4"/>
        <v>292</v>
      </c>
      <c r="X15" s="78">
        <f t="shared" si="4"/>
        <v>325</v>
      </c>
      <c r="Y15" s="78"/>
      <c r="Z15" s="78">
        <f t="shared" si="4"/>
        <v>237</v>
      </c>
      <c r="AA15" s="78">
        <f t="shared" si="4"/>
        <v>141</v>
      </c>
      <c r="AB15" s="78">
        <f t="shared" si="4"/>
        <v>96</v>
      </c>
      <c r="AC15" s="121"/>
    </row>
    <row r="16" spans="1:29" x14ac:dyDescent="0.25">
      <c r="A16" s="99" t="s">
        <v>186</v>
      </c>
      <c r="B16" s="79">
        <f t="shared" ref="B16:B21" si="5">+F16+J16+N16+R16+V16+Z16</f>
        <v>4054</v>
      </c>
      <c r="C16" s="79">
        <f t="shared" ref="C16:C21" si="6">+G16+K16+O16+S16+W16+AA16</f>
        <v>2306</v>
      </c>
      <c r="D16" s="79">
        <f t="shared" ref="D16:D21" si="7">+H16+L16+P16+T16+X16+AB16</f>
        <v>1748</v>
      </c>
      <c r="E16" s="79"/>
      <c r="F16" s="79">
        <v>1147</v>
      </c>
      <c r="G16" s="79">
        <v>671</v>
      </c>
      <c r="H16" s="79">
        <v>476</v>
      </c>
      <c r="I16" s="79">
        <v>0</v>
      </c>
      <c r="J16" s="79">
        <v>844</v>
      </c>
      <c r="K16" s="79">
        <v>468</v>
      </c>
      <c r="L16" s="79">
        <v>376</v>
      </c>
      <c r="M16" s="79">
        <v>0</v>
      </c>
      <c r="N16" s="79">
        <v>365</v>
      </c>
      <c r="O16" s="79">
        <v>229</v>
      </c>
      <c r="P16" s="79">
        <v>136</v>
      </c>
      <c r="Q16" s="79">
        <v>0</v>
      </c>
      <c r="R16" s="79">
        <v>900</v>
      </c>
      <c r="S16" s="79">
        <v>545</v>
      </c>
      <c r="T16" s="79">
        <v>355</v>
      </c>
      <c r="U16" s="79">
        <v>0</v>
      </c>
      <c r="V16" s="79">
        <v>568</v>
      </c>
      <c r="W16" s="79">
        <v>257</v>
      </c>
      <c r="X16" s="79">
        <v>311</v>
      </c>
      <c r="Y16" s="79">
        <v>0</v>
      </c>
      <c r="Z16" s="79">
        <v>230</v>
      </c>
      <c r="AA16" s="79">
        <v>136</v>
      </c>
      <c r="AB16" s="79">
        <v>94</v>
      </c>
      <c r="AC16" s="121"/>
    </row>
    <row r="17" spans="1:29" x14ac:dyDescent="0.25">
      <c r="A17" s="99" t="s">
        <v>187</v>
      </c>
      <c r="B17" s="79" t="s">
        <v>191</v>
      </c>
      <c r="C17" s="79" t="s">
        <v>191</v>
      </c>
      <c r="D17" s="79" t="s">
        <v>191</v>
      </c>
      <c r="E17" s="79"/>
      <c r="F17" s="79" t="s">
        <v>191</v>
      </c>
      <c r="G17" s="79" t="s">
        <v>191</v>
      </c>
      <c r="H17" s="79" t="s">
        <v>191</v>
      </c>
      <c r="I17" s="79">
        <v>0</v>
      </c>
      <c r="J17" s="79" t="s">
        <v>191</v>
      </c>
      <c r="K17" s="79" t="s">
        <v>191</v>
      </c>
      <c r="L17" s="79" t="s">
        <v>191</v>
      </c>
      <c r="M17" s="79">
        <v>0</v>
      </c>
      <c r="N17" s="79" t="s">
        <v>191</v>
      </c>
      <c r="O17" s="79" t="s">
        <v>191</v>
      </c>
      <c r="P17" s="79" t="s">
        <v>191</v>
      </c>
      <c r="Q17" s="79">
        <v>0</v>
      </c>
      <c r="R17" s="79" t="s">
        <v>191</v>
      </c>
      <c r="S17" s="79" t="s">
        <v>191</v>
      </c>
      <c r="T17" s="79" t="s">
        <v>191</v>
      </c>
      <c r="U17" s="79">
        <v>0</v>
      </c>
      <c r="V17" s="79" t="s">
        <v>191</v>
      </c>
      <c r="W17" s="79" t="s">
        <v>191</v>
      </c>
      <c r="X17" s="79" t="s">
        <v>191</v>
      </c>
      <c r="Y17" s="79">
        <v>0</v>
      </c>
      <c r="Z17" s="79" t="s">
        <v>191</v>
      </c>
      <c r="AA17" s="79" t="s">
        <v>191</v>
      </c>
      <c r="AB17" s="79" t="s">
        <v>191</v>
      </c>
      <c r="AC17" s="121"/>
    </row>
    <row r="18" spans="1:29" x14ac:dyDescent="0.25">
      <c r="A18" s="99" t="s">
        <v>188</v>
      </c>
      <c r="B18" s="79">
        <f t="shared" si="5"/>
        <v>308</v>
      </c>
      <c r="C18" s="79">
        <f t="shared" si="6"/>
        <v>182</v>
      </c>
      <c r="D18" s="79">
        <f t="shared" si="7"/>
        <v>126</v>
      </c>
      <c r="E18" s="79"/>
      <c r="F18" s="79">
        <v>35</v>
      </c>
      <c r="G18" s="79">
        <v>34</v>
      </c>
      <c r="H18" s="79">
        <v>1</v>
      </c>
      <c r="I18" s="79">
        <v>0</v>
      </c>
      <c r="J18" s="79">
        <v>26</v>
      </c>
      <c r="K18" s="79">
        <v>24</v>
      </c>
      <c r="L18" s="79">
        <v>2</v>
      </c>
      <c r="M18" s="79">
        <v>0</v>
      </c>
      <c r="N18" s="79">
        <v>11</v>
      </c>
      <c r="O18" s="79">
        <v>8</v>
      </c>
      <c r="P18" s="79">
        <v>3</v>
      </c>
      <c r="Q18" s="79">
        <v>0</v>
      </c>
      <c r="R18" s="79">
        <v>180</v>
      </c>
      <c r="S18" s="79">
        <v>76</v>
      </c>
      <c r="T18" s="79">
        <v>104</v>
      </c>
      <c r="U18" s="79">
        <v>0</v>
      </c>
      <c r="V18" s="79">
        <v>49</v>
      </c>
      <c r="W18" s="79">
        <v>35</v>
      </c>
      <c r="X18" s="79">
        <v>14</v>
      </c>
      <c r="Y18" s="79">
        <v>0</v>
      </c>
      <c r="Z18" s="79">
        <v>7</v>
      </c>
      <c r="AA18" s="79">
        <v>5</v>
      </c>
      <c r="AB18" s="79">
        <v>2</v>
      </c>
      <c r="AC18" s="121"/>
    </row>
    <row r="19" spans="1:29" x14ac:dyDescent="0.25">
      <c r="A19" s="23" t="s">
        <v>190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121"/>
    </row>
    <row r="20" spans="1:29" x14ac:dyDescent="0.25">
      <c r="A20" s="101" t="s">
        <v>130</v>
      </c>
      <c r="B20" s="78">
        <f>SUM(B21:B23)</f>
        <v>3088</v>
      </c>
      <c r="C20" s="78">
        <f t="shared" ref="C20:AB20" si="8">SUM(C21:C23)</f>
        <v>1873</v>
      </c>
      <c r="D20" s="78">
        <f t="shared" si="8"/>
        <v>1215</v>
      </c>
      <c r="E20" s="78"/>
      <c r="F20" s="78">
        <f t="shared" si="8"/>
        <v>1009</v>
      </c>
      <c r="G20" s="78">
        <f t="shared" si="8"/>
        <v>588</v>
      </c>
      <c r="H20" s="78">
        <f t="shared" si="8"/>
        <v>421</v>
      </c>
      <c r="I20" s="78"/>
      <c r="J20" s="78">
        <f t="shared" si="8"/>
        <v>734</v>
      </c>
      <c r="K20" s="78">
        <f t="shared" si="8"/>
        <v>439</v>
      </c>
      <c r="L20" s="78">
        <f t="shared" si="8"/>
        <v>295</v>
      </c>
      <c r="M20" s="78"/>
      <c r="N20" s="78">
        <f t="shared" si="8"/>
        <v>476</v>
      </c>
      <c r="O20" s="78">
        <f t="shared" si="8"/>
        <v>302</v>
      </c>
      <c r="P20" s="78">
        <f t="shared" si="8"/>
        <v>174</v>
      </c>
      <c r="Q20" s="78"/>
      <c r="R20" s="78">
        <f t="shared" si="8"/>
        <v>538</v>
      </c>
      <c r="S20" s="78">
        <f t="shared" si="8"/>
        <v>337</v>
      </c>
      <c r="T20" s="78">
        <f t="shared" si="8"/>
        <v>201</v>
      </c>
      <c r="U20" s="78"/>
      <c r="V20" s="78">
        <f t="shared" si="8"/>
        <v>234</v>
      </c>
      <c r="W20" s="78">
        <f t="shared" si="8"/>
        <v>147</v>
      </c>
      <c r="X20" s="78">
        <f t="shared" si="8"/>
        <v>87</v>
      </c>
      <c r="Y20" s="78"/>
      <c r="Z20" s="78">
        <f t="shared" si="8"/>
        <v>97</v>
      </c>
      <c r="AA20" s="78">
        <f t="shared" si="8"/>
        <v>60</v>
      </c>
      <c r="AB20" s="78">
        <f t="shared" si="8"/>
        <v>37</v>
      </c>
      <c r="AC20" s="121"/>
    </row>
    <row r="21" spans="1:29" x14ac:dyDescent="0.25">
      <c r="A21" s="99" t="s">
        <v>186</v>
      </c>
      <c r="B21" s="79">
        <f t="shared" si="5"/>
        <v>3088</v>
      </c>
      <c r="C21" s="79">
        <f t="shared" si="6"/>
        <v>1873</v>
      </c>
      <c r="D21" s="79">
        <f t="shared" si="7"/>
        <v>1215</v>
      </c>
      <c r="E21" s="79"/>
      <c r="F21" s="79">
        <v>1009</v>
      </c>
      <c r="G21" s="79">
        <v>588</v>
      </c>
      <c r="H21" s="79">
        <v>421</v>
      </c>
      <c r="I21" s="79">
        <v>0</v>
      </c>
      <c r="J21" s="79">
        <v>734</v>
      </c>
      <c r="K21" s="79">
        <v>439</v>
      </c>
      <c r="L21" s="79">
        <v>295</v>
      </c>
      <c r="M21" s="79">
        <v>0</v>
      </c>
      <c r="N21" s="79">
        <v>476</v>
      </c>
      <c r="O21" s="79">
        <v>302</v>
      </c>
      <c r="P21" s="79">
        <v>174</v>
      </c>
      <c r="Q21" s="79">
        <v>0</v>
      </c>
      <c r="R21" s="79">
        <v>538</v>
      </c>
      <c r="S21" s="79">
        <v>337</v>
      </c>
      <c r="T21" s="79">
        <v>201</v>
      </c>
      <c r="U21" s="79">
        <v>0</v>
      </c>
      <c r="V21" s="79">
        <v>234</v>
      </c>
      <c r="W21" s="79">
        <v>147</v>
      </c>
      <c r="X21" s="79">
        <v>87</v>
      </c>
      <c r="Y21" s="79">
        <v>0</v>
      </c>
      <c r="Z21" s="79">
        <v>97</v>
      </c>
      <c r="AA21" s="79">
        <v>60</v>
      </c>
      <c r="AB21" s="79">
        <v>37</v>
      </c>
      <c r="AC21" s="121"/>
    </row>
    <row r="22" spans="1:29" x14ac:dyDescent="0.25">
      <c r="A22" s="99" t="s">
        <v>187</v>
      </c>
      <c r="B22" s="79" t="s">
        <v>191</v>
      </c>
      <c r="C22" s="79" t="s">
        <v>191</v>
      </c>
      <c r="D22" s="79" t="s">
        <v>191</v>
      </c>
      <c r="E22" s="79"/>
      <c r="F22" s="79" t="s">
        <v>191</v>
      </c>
      <c r="G22" s="79" t="s">
        <v>191</v>
      </c>
      <c r="H22" s="79" t="s">
        <v>191</v>
      </c>
      <c r="I22" s="79"/>
      <c r="J22" s="79" t="s">
        <v>191</v>
      </c>
      <c r="K22" s="79" t="s">
        <v>191</v>
      </c>
      <c r="L22" s="79" t="s">
        <v>191</v>
      </c>
      <c r="M22" s="79"/>
      <c r="N22" s="79" t="s">
        <v>191</v>
      </c>
      <c r="O22" s="79" t="s">
        <v>191</v>
      </c>
      <c r="P22" s="79" t="s">
        <v>191</v>
      </c>
      <c r="Q22" s="79"/>
      <c r="R22" s="79" t="s">
        <v>191</v>
      </c>
      <c r="S22" s="79" t="s">
        <v>191</v>
      </c>
      <c r="T22" s="79" t="s">
        <v>191</v>
      </c>
      <c r="U22" s="79"/>
      <c r="V22" s="79" t="s">
        <v>191</v>
      </c>
      <c r="W22" s="79" t="s">
        <v>191</v>
      </c>
      <c r="X22" s="79" t="s">
        <v>191</v>
      </c>
      <c r="Y22" s="79"/>
      <c r="Z22" s="79" t="s">
        <v>191</v>
      </c>
      <c r="AA22" s="79" t="s">
        <v>191</v>
      </c>
      <c r="AB22" s="79" t="s">
        <v>191</v>
      </c>
      <c r="AC22" s="121"/>
    </row>
    <row r="23" spans="1:29" x14ac:dyDescent="0.25">
      <c r="A23" s="99" t="s">
        <v>188</v>
      </c>
      <c r="B23" s="79" t="s">
        <v>191</v>
      </c>
      <c r="C23" s="79" t="s">
        <v>191</v>
      </c>
      <c r="D23" s="79" t="s">
        <v>191</v>
      </c>
      <c r="E23" s="79"/>
      <c r="F23" s="79" t="s">
        <v>191</v>
      </c>
      <c r="G23" s="79" t="s">
        <v>191</v>
      </c>
      <c r="H23" s="79" t="s">
        <v>191</v>
      </c>
      <c r="I23" s="79"/>
      <c r="J23" s="79" t="s">
        <v>191</v>
      </c>
      <c r="K23" s="79" t="s">
        <v>191</v>
      </c>
      <c r="L23" s="79" t="s">
        <v>191</v>
      </c>
      <c r="M23" s="79"/>
      <c r="N23" s="79" t="s">
        <v>191</v>
      </c>
      <c r="O23" s="79" t="s">
        <v>191</v>
      </c>
      <c r="P23" s="79" t="s">
        <v>191</v>
      </c>
      <c r="Q23" s="79"/>
      <c r="R23" s="79" t="s">
        <v>191</v>
      </c>
      <c r="S23" s="79" t="s">
        <v>191</v>
      </c>
      <c r="T23" s="79" t="s">
        <v>191</v>
      </c>
      <c r="U23" s="79"/>
      <c r="V23" s="79" t="s">
        <v>191</v>
      </c>
      <c r="W23" s="79" t="s">
        <v>191</v>
      </c>
      <c r="X23" s="79" t="s">
        <v>191</v>
      </c>
      <c r="Y23" s="79"/>
      <c r="Z23" s="79" t="s">
        <v>191</v>
      </c>
      <c r="AA23" s="79" t="s">
        <v>191</v>
      </c>
      <c r="AB23" s="79" t="s">
        <v>191</v>
      </c>
      <c r="AC23" s="120"/>
    </row>
    <row r="24" spans="1:29" x14ac:dyDescent="0.25"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121"/>
    </row>
    <row r="25" spans="1:29" x14ac:dyDescent="0.25">
      <c r="A25" s="22" t="s">
        <v>153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121"/>
    </row>
    <row r="26" spans="1:29" x14ac:dyDescent="0.25">
      <c r="A26" s="100" t="s">
        <v>148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121"/>
    </row>
    <row r="27" spans="1:29" s="2" customFormat="1" x14ac:dyDescent="0.25">
      <c r="A27" s="23" t="s">
        <v>130</v>
      </c>
      <c r="B27" s="162">
        <v>7.2349764984656018</v>
      </c>
      <c r="C27" s="162">
        <v>8.4384674922600613</v>
      </c>
      <c r="D27" s="162">
        <v>6.0223816579583564</v>
      </c>
      <c r="E27" s="162"/>
      <c r="F27" s="162">
        <v>10.674786845310596</v>
      </c>
      <c r="G27" s="162">
        <v>12.21078477665502</v>
      </c>
      <c r="H27" s="162">
        <v>9.0378421900161037</v>
      </c>
      <c r="I27" s="162"/>
      <c r="J27" s="162">
        <v>9.4175669328323153</v>
      </c>
      <c r="K27" s="162">
        <v>10.709766478776027</v>
      </c>
      <c r="L27" s="162">
        <v>8.0705120518047728</v>
      </c>
      <c r="M27" s="162"/>
      <c r="N27" s="162">
        <v>5.3872905469490986</v>
      </c>
      <c r="O27" s="162">
        <v>6.6815420850378091</v>
      </c>
      <c r="P27" s="162">
        <v>4.0397521941146106</v>
      </c>
      <c r="Q27" s="162"/>
      <c r="R27" s="162">
        <v>8.541864639425615</v>
      </c>
      <c r="S27" s="162">
        <v>10.151531206951361</v>
      </c>
      <c r="T27" s="162">
        <v>6.943713834823777</v>
      </c>
      <c r="U27" s="162"/>
      <c r="V27" s="162">
        <v>5.4311060054885445</v>
      </c>
      <c r="W27" s="162">
        <v>5.716145833333333</v>
      </c>
      <c r="X27" s="162">
        <v>5.1570910001251722</v>
      </c>
      <c r="Y27" s="162"/>
      <c r="Z27" s="162">
        <v>2.2283007538861832</v>
      </c>
      <c r="AA27" s="162">
        <v>2.7862489603548655</v>
      </c>
      <c r="AB27" s="162">
        <v>1.7106109324758842</v>
      </c>
      <c r="AC27" s="125"/>
    </row>
    <row r="28" spans="1:29" x14ac:dyDescent="0.25">
      <c r="A28" s="99" t="s">
        <v>186</v>
      </c>
      <c r="B28" s="161">
        <v>7.1808483897887578</v>
      </c>
      <c r="C28" s="161">
        <v>8.4240445089501694</v>
      </c>
      <c r="D28" s="161">
        <v>5.9437122625423759</v>
      </c>
      <c r="E28" s="161"/>
      <c r="F28" s="161">
        <v>10.797275641025642</v>
      </c>
      <c r="G28" s="161">
        <v>12.294921875</v>
      </c>
      <c r="H28" s="161">
        <v>9.2208059210526319</v>
      </c>
      <c r="I28" s="161"/>
      <c r="J28" s="161">
        <v>9.5618978367569536</v>
      </c>
      <c r="K28" s="161">
        <v>10.841501314845804</v>
      </c>
      <c r="L28" s="161">
        <v>8.2462824136659698</v>
      </c>
      <c r="M28" s="161"/>
      <c r="N28" s="161">
        <v>5.4788273615635177</v>
      </c>
      <c r="O28" s="161">
        <v>6.8120590121872997</v>
      </c>
      <c r="P28" s="161">
        <v>4.1032428855062868</v>
      </c>
      <c r="Q28" s="161"/>
      <c r="R28" s="161">
        <v>7.9206830074359678</v>
      </c>
      <c r="S28" s="161">
        <v>9.8119924351985759</v>
      </c>
      <c r="T28" s="161">
        <v>6.0658957015055641</v>
      </c>
      <c r="U28" s="161"/>
      <c r="V28" s="161">
        <v>5.3126656067832538</v>
      </c>
      <c r="W28" s="161">
        <v>5.4913687644420275</v>
      </c>
      <c r="X28" s="161">
        <v>5.1427833053366072</v>
      </c>
      <c r="Y28" s="161"/>
      <c r="Z28" s="161">
        <v>2.2728852436227149</v>
      </c>
      <c r="AA28" s="161">
        <v>2.8567264247194286</v>
      </c>
      <c r="AB28" s="161">
        <v>1.7406324740898218</v>
      </c>
      <c r="AC28" s="121"/>
    </row>
    <row r="29" spans="1:29" x14ac:dyDescent="0.25">
      <c r="A29" s="99" t="s">
        <v>187</v>
      </c>
      <c r="B29" s="79" t="s">
        <v>191</v>
      </c>
      <c r="C29" s="79" t="s">
        <v>191</v>
      </c>
      <c r="D29" s="79" t="s">
        <v>191</v>
      </c>
      <c r="E29" s="79"/>
      <c r="F29" s="79" t="s">
        <v>191</v>
      </c>
      <c r="G29" s="79" t="s">
        <v>191</v>
      </c>
      <c r="H29" s="79" t="s">
        <v>191</v>
      </c>
      <c r="I29" s="79">
        <v>0</v>
      </c>
      <c r="J29" s="79" t="s">
        <v>191</v>
      </c>
      <c r="K29" s="79" t="s">
        <v>191</v>
      </c>
      <c r="L29" s="79" t="s">
        <v>191</v>
      </c>
      <c r="M29" s="79">
        <v>0</v>
      </c>
      <c r="N29" s="79" t="s">
        <v>191</v>
      </c>
      <c r="O29" s="79" t="s">
        <v>191</v>
      </c>
      <c r="P29" s="79" t="s">
        <v>191</v>
      </c>
      <c r="Q29" s="79">
        <v>0</v>
      </c>
      <c r="R29" s="79" t="s">
        <v>191</v>
      </c>
      <c r="S29" s="79" t="s">
        <v>191</v>
      </c>
      <c r="T29" s="79" t="s">
        <v>191</v>
      </c>
      <c r="U29" s="79">
        <v>0</v>
      </c>
      <c r="V29" s="79" t="s">
        <v>191</v>
      </c>
      <c r="W29" s="79" t="s">
        <v>191</v>
      </c>
      <c r="X29" s="79" t="s">
        <v>191</v>
      </c>
      <c r="Y29" s="79">
        <v>0</v>
      </c>
      <c r="Z29" s="79" t="s">
        <v>191</v>
      </c>
      <c r="AA29" s="79" t="s">
        <v>191</v>
      </c>
      <c r="AB29" s="79" t="s">
        <v>191</v>
      </c>
      <c r="AC29" s="121"/>
    </row>
    <row r="30" spans="1:29" x14ac:dyDescent="0.25">
      <c r="A30" s="99" t="s">
        <v>188</v>
      </c>
      <c r="B30" s="161">
        <v>12.439418416801292</v>
      </c>
      <c r="C30" s="161">
        <v>12.109115103127079</v>
      </c>
      <c r="D30" s="161">
        <v>12.949640287769784</v>
      </c>
      <c r="E30" s="161"/>
      <c r="F30" s="161">
        <v>10.263929618768328</v>
      </c>
      <c r="G30" s="161">
        <v>14.166666666666666</v>
      </c>
      <c r="H30" s="161">
        <v>0.99009900990099009</v>
      </c>
      <c r="I30" s="161"/>
      <c r="J30" s="161">
        <v>8.3067092651757193</v>
      </c>
      <c r="K30" s="161">
        <v>11.940298507462686</v>
      </c>
      <c r="L30" s="161">
        <v>1.7857142857142856</v>
      </c>
      <c r="M30" s="161"/>
      <c r="N30" s="161">
        <v>4.0441176470588234</v>
      </c>
      <c r="O30" s="161">
        <v>4.7619047619047619</v>
      </c>
      <c r="P30" s="161">
        <v>2.8846153846153846</v>
      </c>
      <c r="Q30" s="161"/>
      <c r="R30" s="161">
        <v>28.571428571428569</v>
      </c>
      <c r="S30" s="161">
        <v>20.994475138121548</v>
      </c>
      <c r="T30" s="161">
        <v>38.805970149253731</v>
      </c>
      <c r="U30" s="161"/>
      <c r="V30" s="161">
        <v>10.76923076923077</v>
      </c>
      <c r="W30" s="161">
        <v>13.358778625954198</v>
      </c>
      <c r="X30" s="161">
        <v>7.2538860103626934</v>
      </c>
      <c r="Y30" s="161"/>
      <c r="Z30" s="161">
        <v>1.5053763440860215</v>
      </c>
      <c r="AA30" s="161">
        <v>1.8518518518518516</v>
      </c>
      <c r="AB30" s="161">
        <v>1.0256410256410255</v>
      </c>
      <c r="AC30" s="121"/>
    </row>
    <row r="31" spans="1:29" x14ac:dyDescent="0.25">
      <c r="A31" s="23" t="s">
        <v>189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21"/>
    </row>
    <row r="32" spans="1:29" s="2" customFormat="1" x14ac:dyDescent="0.25">
      <c r="A32" s="98" t="s">
        <v>130</v>
      </c>
      <c r="B32" s="162">
        <v>6.9059417697069483</v>
      </c>
      <c r="C32" s="162">
        <v>7.8575037897928244</v>
      </c>
      <c r="D32" s="162">
        <v>5.9493952188958383</v>
      </c>
      <c r="E32" s="162"/>
      <c r="F32" s="162">
        <v>10.450004420475643</v>
      </c>
      <c r="G32" s="162">
        <v>11.961316593145572</v>
      </c>
      <c r="H32" s="162">
        <v>8.8056119623407785</v>
      </c>
      <c r="I32" s="162"/>
      <c r="J32" s="162">
        <v>9.1530773277222526</v>
      </c>
      <c r="K32" s="162">
        <v>10.144329896907218</v>
      </c>
      <c r="L32" s="162">
        <v>8.1203007518797001</v>
      </c>
      <c r="M32" s="162"/>
      <c r="N32" s="162">
        <v>4.2442713624562591</v>
      </c>
      <c r="O32" s="162">
        <v>5.1735428945645054</v>
      </c>
      <c r="P32" s="162">
        <v>3.2491818606825618</v>
      </c>
      <c r="Q32" s="162"/>
      <c r="R32" s="162">
        <v>8.5871034427923991</v>
      </c>
      <c r="S32" s="162">
        <v>9.9375900144023053</v>
      </c>
      <c r="T32" s="162">
        <v>7.2534766118836913</v>
      </c>
      <c r="U32" s="162"/>
      <c r="V32" s="162">
        <v>5.7869067717126246</v>
      </c>
      <c r="W32" s="162">
        <v>5.6600116301608843</v>
      </c>
      <c r="X32" s="162">
        <v>5.9058695257132481</v>
      </c>
      <c r="Y32" s="162"/>
      <c r="Z32" s="162">
        <v>2.3124207239730703</v>
      </c>
      <c r="AA32" s="162">
        <v>2.8594605556682211</v>
      </c>
      <c r="AB32" s="162">
        <v>1.805189921022941</v>
      </c>
      <c r="AC32" s="125"/>
    </row>
    <row r="33" spans="1:29" x14ac:dyDescent="0.25">
      <c r="A33" s="99" t="s">
        <v>186</v>
      </c>
      <c r="B33" s="161">
        <v>6.7963118189438383</v>
      </c>
      <c r="C33" s="161">
        <v>7.7926466612598002</v>
      </c>
      <c r="D33" s="161">
        <v>5.8154235145385593</v>
      </c>
      <c r="E33" s="161"/>
      <c r="F33" s="161">
        <v>10.665798772549749</v>
      </c>
      <c r="G33" s="161">
        <v>12.100991884580703</v>
      </c>
      <c r="H33" s="161">
        <v>9.1380303321174896</v>
      </c>
      <c r="I33" s="161"/>
      <c r="J33" s="161">
        <v>9.402852049910873</v>
      </c>
      <c r="K33" s="161">
        <v>10.347114746849437</v>
      </c>
      <c r="L33" s="161">
        <v>8.443745789355491</v>
      </c>
      <c r="M33" s="161"/>
      <c r="N33" s="161">
        <v>4.3483440552775798</v>
      </c>
      <c r="O33" s="161">
        <v>5.3144581109306106</v>
      </c>
      <c r="P33" s="161">
        <v>3.3292533659730719</v>
      </c>
      <c r="Q33" s="161"/>
      <c r="R33" s="161">
        <v>7.6335877862595423</v>
      </c>
      <c r="S33" s="161">
        <v>9.3949319082916727</v>
      </c>
      <c r="T33" s="161">
        <v>5.9275338119886456</v>
      </c>
      <c r="U33" s="161"/>
      <c r="V33" s="161">
        <v>5.6298939438992956</v>
      </c>
      <c r="W33" s="161">
        <v>5.3143093465674109</v>
      </c>
      <c r="X33" s="161">
        <v>5.9204264229963837</v>
      </c>
      <c r="Y33" s="161"/>
      <c r="Z33" s="161">
        <v>2.3841608790297499</v>
      </c>
      <c r="AA33" s="161">
        <v>2.9707295762341634</v>
      </c>
      <c r="AB33" s="161">
        <v>1.8544091536792267</v>
      </c>
      <c r="AC33" s="121"/>
    </row>
    <row r="34" spans="1:29" x14ac:dyDescent="0.25">
      <c r="A34" s="99" t="s">
        <v>187</v>
      </c>
      <c r="B34" s="79" t="s">
        <v>191</v>
      </c>
      <c r="C34" s="79" t="s">
        <v>191</v>
      </c>
      <c r="D34" s="79" t="s">
        <v>191</v>
      </c>
      <c r="E34" s="79"/>
      <c r="F34" s="79" t="s">
        <v>191</v>
      </c>
      <c r="G34" s="79" t="s">
        <v>191</v>
      </c>
      <c r="H34" s="79" t="s">
        <v>191</v>
      </c>
      <c r="I34" s="79">
        <v>0</v>
      </c>
      <c r="J34" s="79" t="s">
        <v>191</v>
      </c>
      <c r="K34" s="79" t="s">
        <v>191</v>
      </c>
      <c r="L34" s="79" t="s">
        <v>191</v>
      </c>
      <c r="M34" s="79">
        <v>0</v>
      </c>
      <c r="N34" s="79" t="s">
        <v>191</v>
      </c>
      <c r="O34" s="79" t="s">
        <v>191</v>
      </c>
      <c r="P34" s="79" t="s">
        <v>191</v>
      </c>
      <c r="Q34" s="79">
        <v>0</v>
      </c>
      <c r="R34" s="79" t="s">
        <v>191</v>
      </c>
      <c r="S34" s="79" t="s">
        <v>191</v>
      </c>
      <c r="T34" s="79" t="s">
        <v>191</v>
      </c>
      <c r="U34" s="79">
        <v>0</v>
      </c>
      <c r="V34" s="79" t="s">
        <v>191</v>
      </c>
      <c r="W34" s="79" t="s">
        <v>191</v>
      </c>
      <c r="X34" s="79" t="s">
        <v>191</v>
      </c>
      <c r="Y34" s="79">
        <v>0</v>
      </c>
      <c r="Z34" s="79" t="s">
        <v>191</v>
      </c>
      <c r="AA34" s="79" t="s">
        <v>191</v>
      </c>
      <c r="AB34" s="79" t="s">
        <v>191</v>
      </c>
    </row>
    <row r="35" spans="1:29" x14ac:dyDescent="0.25">
      <c r="A35" s="99" t="s">
        <v>188</v>
      </c>
      <c r="B35" s="161">
        <v>12.439418416801292</v>
      </c>
      <c r="C35" s="161">
        <v>12.109115103127079</v>
      </c>
      <c r="D35" s="161">
        <v>12.949640287769784</v>
      </c>
      <c r="E35" s="161"/>
      <c r="F35" s="161">
        <v>10.263929618768328</v>
      </c>
      <c r="G35" s="161">
        <v>14.166666666666666</v>
      </c>
      <c r="H35" s="161">
        <v>0.99009900990099009</v>
      </c>
      <c r="I35" s="161"/>
      <c r="J35" s="161">
        <v>8.3067092651757193</v>
      </c>
      <c r="K35" s="161">
        <v>11.940298507462686</v>
      </c>
      <c r="L35" s="161">
        <v>1.7857142857142856</v>
      </c>
      <c r="M35" s="161"/>
      <c r="N35" s="161">
        <v>4.0441176470588234</v>
      </c>
      <c r="O35" s="161">
        <v>4.7619047619047619</v>
      </c>
      <c r="P35" s="161">
        <v>2.8846153846153846</v>
      </c>
      <c r="Q35" s="161"/>
      <c r="R35" s="161">
        <v>28.571428571428569</v>
      </c>
      <c r="S35" s="161">
        <v>20.994475138121548</v>
      </c>
      <c r="T35" s="161">
        <v>38.805970149253731</v>
      </c>
      <c r="U35" s="161"/>
      <c r="V35" s="161">
        <v>10.76923076923077</v>
      </c>
      <c r="W35" s="161">
        <v>13.358778625954198</v>
      </c>
      <c r="X35" s="161">
        <v>7.2538860103626934</v>
      </c>
      <c r="Y35" s="161"/>
      <c r="Z35" s="161">
        <v>1.5053763440860215</v>
      </c>
      <c r="AA35" s="161">
        <v>1.8518518518518516</v>
      </c>
      <c r="AB35" s="161">
        <v>1.0256410256410255</v>
      </c>
      <c r="AC35" s="121"/>
    </row>
    <row r="36" spans="1:29" x14ac:dyDescent="0.25">
      <c r="A36" s="23" t="s">
        <v>190</v>
      </c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21"/>
    </row>
    <row r="37" spans="1:29" s="2" customFormat="1" x14ac:dyDescent="0.25">
      <c r="A37" s="101" t="s">
        <v>130</v>
      </c>
      <c r="B37" s="162">
        <v>7.7570398653570809</v>
      </c>
      <c r="C37" s="162">
        <v>9.3575139888089538</v>
      </c>
      <c r="D37" s="162">
        <v>6.1385338250896782</v>
      </c>
      <c r="E37" s="162"/>
      <c r="F37" s="162">
        <v>10.950727154330368</v>
      </c>
      <c r="G37" s="162">
        <v>12.523961661341854</v>
      </c>
      <c r="H37" s="162">
        <v>9.316220402743971</v>
      </c>
      <c r="I37" s="162"/>
      <c r="J37" s="162">
        <v>9.7515610468978338</v>
      </c>
      <c r="K37" s="162">
        <v>11.423367161072079</v>
      </c>
      <c r="L37" s="162">
        <v>8.0076004343105307</v>
      </c>
      <c r="M37" s="162"/>
      <c r="N37" s="162">
        <v>6.8430132259919496</v>
      </c>
      <c r="O37" s="162">
        <v>8.6632243258749284</v>
      </c>
      <c r="P37" s="162">
        <v>5.0144092219020173</v>
      </c>
      <c r="Q37" s="162"/>
      <c r="R37" s="162">
        <v>8.4524744697564813</v>
      </c>
      <c r="S37" s="162">
        <v>10.570890840652448</v>
      </c>
      <c r="T37" s="162">
        <v>6.3267233238904623</v>
      </c>
      <c r="U37" s="162"/>
      <c r="V37" s="162">
        <v>4.6734571599760333</v>
      </c>
      <c r="W37" s="162">
        <v>5.8310194367314558</v>
      </c>
      <c r="X37" s="162">
        <v>3.4995977473853577</v>
      </c>
      <c r="Y37" s="162"/>
      <c r="Z37" s="162">
        <v>2.0464135021097047</v>
      </c>
      <c r="AA37" s="162">
        <v>2.6281208935611038</v>
      </c>
      <c r="AB37" s="162">
        <v>1.505901505901506</v>
      </c>
      <c r="AC37" s="125"/>
    </row>
    <row r="38" spans="1:29" x14ac:dyDescent="0.25">
      <c r="A38" s="99" t="s">
        <v>186</v>
      </c>
      <c r="B38" s="161">
        <v>7.7570398653570809</v>
      </c>
      <c r="C38" s="161">
        <v>9.3575139888089538</v>
      </c>
      <c r="D38" s="161">
        <v>6.1385338250896782</v>
      </c>
      <c r="E38" s="161"/>
      <c r="F38" s="161">
        <v>10.950727154330368</v>
      </c>
      <c r="G38" s="161">
        <v>12.523961661341854</v>
      </c>
      <c r="H38" s="161">
        <v>9.316220402743971</v>
      </c>
      <c r="I38" s="161"/>
      <c r="J38" s="161">
        <v>9.7515610468978338</v>
      </c>
      <c r="K38" s="161">
        <v>11.423367161072079</v>
      </c>
      <c r="L38" s="161">
        <v>8.0076004343105307</v>
      </c>
      <c r="M38" s="161"/>
      <c r="N38" s="161">
        <v>6.8430132259919496</v>
      </c>
      <c r="O38" s="161">
        <v>8.6632243258749284</v>
      </c>
      <c r="P38" s="161">
        <v>5.0144092219020173</v>
      </c>
      <c r="Q38" s="161"/>
      <c r="R38" s="161">
        <v>8.4524744697564813</v>
      </c>
      <c r="S38" s="161">
        <v>10.570890840652448</v>
      </c>
      <c r="T38" s="161">
        <v>6.3267233238904623</v>
      </c>
      <c r="U38" s="161"/>
      <c r="V38" s="161">
        <v>4.6734571599760333</v>
      </c>
      <c r="W38" s="161">
        <v>5.8310194367314558</v>
      </c>
      <c r="X38" s="161">
        <v>3.4995977473853577</v>
      </c>
      <c r="Y38" s="161"/>
      <c r="Z38" s="161">
        <v>2.0464135021097047</v>
      </c>
      <c r="AA38" s="161">
        <v>2.6281208935611038</v>
      </c>
      <c r="AB38" s="161">
        <v>1.505901505901506</v>
      </c>
      <c r="AC38" s="121"/>
    </row>
    <row r="39" spans="1:29" x14ac:dyDescent="0.25">
      <c r="A39" s="99" t="s">
        <v>187</v>
      </c>
      <c r="B39" s="79" t="s">
        <v>191</v>
      </c>
      <c r="C39" s="79" t="s">
        <v>191</v>
      </c>
      <c r="D39" s="79" t="s">
        <v>191</v>
      </c>
      <c r="E39" s="79"/>
      <c r="F39" s="79" t="s">
        <v>191</v>
      </c>
      <c r="G39" s="79" t="s">
        <v>191</v>
      </c>
      <c r="H39" s="79" t="s">
        <v>191</v>
      </c>
      <c r="I39" s="79"/>
      <c r="J39" s="79" t="s">
        <v>191</v>
      </c>
      <c r="K39" s="79" t="s">
        <v>191</v>
      </c>
      <c r="L39" s="79" t="s">
        <v>191</v>
      </c>
      <c r="M39" s="79"/>
      <c r="N39" s="79" t="s">
        <v>191</v>
      </c>
      <c r="O39" s="79" t="s">
        <v>191</v>
      </c>
      <c r="P39" s="79" t="s">
        <v>191</v>
      </c>
      <c r="Q39" s="79"/>
      <c r="R39" s="79" t="s">
        <v>191</v>
      </c>
      <c r="S39" s="79" t="s">
        <v>191</v>
      </c>
      <c r="T39" s="79" t="s">
        <v>191</v>
      </c>
      <c r="U39" s="79"/>
      <c r="V39" s="79" t="s">
        <v>191</v>
      </c>
      <c r="W39" s="79" t="s">
        <v>191</v>
      </c>
      <c r="X39" s="79" t="s">
        <v>191</v>
      </c>
      <c r="Y39" s="79"/>
      <c r="Z39" s="79" t="s">
        <v>191</v>
      </c>
      <c r="AA39" s="79" t="s">
        <v>191</v>
      </c>
      <c r="AB39" s="79" t="s">
        <v>191</v>
      </c>
      <c r="AC39" s="121"/>
    </row>
    <row r="40" spans="1:29" ht="15.75" thickBot="1" x14ac:dyDescent="0.3">
      <c r="A40" s="102" t="s">
        <v>188</v>
      </c>
      <c r="B40" s="141" t="s">
        <v>191</v>
      </c>
      <c r="C40" s="141" t="s">
        <v>191</v>
      </c>
      <c r="D40" s="141" t="s">
        <v>191</v>
      </c>
      <c r="E40" s="141"/>
      <c r="F40" s="141" t="s">
        <v>191</v>
      </c>
      <c r="G40" s="141" t="s">
        <v>191</v>
      </c>
      <c r="H40" s="141" t="s">
        <v>191</v>
      </c>
      <c r="I40" s="141"/>
      <c r="J40" s="141" t="s">
        <v>191</v>
      </c>
      <c r="K40" s="141" t="s">
        <v>191</v>
      </c>
      <c r="L40" s="141" t="s">
        <v>191</v>
      </c>
      <c r="M40" s="141"/>
      <c r="N40" s="141" t="s">
        <v>191</v>
      </c>
      <c r="O40" s="141" t="s">
        <v>191</v>
      </c>
      <c r="P40" s="141" t="s">
        <v>191</v>
      </c>
      <c r="Q40" s="141"/>
      <c r="R40" s="141" t="s">
        <v>191</v>
      </c>
      <c r="S40" s="141" t="s">
        <v>191</v>
      </c>
      <c r="T40" s="141" t="s">
        <v>191</v>
      </c>
      <c r="U40" s="141"/>
      <c r="V40" s="141" t="s">
        <v>191</v>
      </c>
      <c r="W40" s="141" t="s">
        <v>191</v>
      </c>
      <c r="X40" s="141" t="s">
        <v>191</v>
      </c>
      <c r="Y40" s="141"/>
      <c r="Z40" s="141" t="s">
        <v>191</v>
      </c>
      <c r="AA40" s="141" t="s">
        <v>191</v>
      </c>
      <c r="AB40" s="141" t="s">
        <v>191</v>
      </c>
      <c r="AC40" s="121"/>
    </row>
    <row r="41" spans="1:29" x14ac:dyDescent="0.25">
      <c r="A41" s="218" t="s">
        <v>122</v>
      </c>
      <c r="B41" s="218"/>
      <c r="C41" s="218"/>
      <c r="D41" s="218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AC41" s="120"/>
    </row>
    <row r="42" spans="1:29" x14ac:dyDescent="0.25">
      <c r="AC42" s="121"/>
    </row>
    <row r="43" spans="1:29" x14ac:dyDescent="0.25">
      <c r="AC43" s="121"/>
    </row>
    <row r="44" spans="1:29" x14ac:dyDescent="0.25">
      <c r="AC44" s="121"/>
    </row>
  </sheetData>
  <mergeCells count="13">
    <mergeCell ref="V5:X5"/>
    <mergeCell ref="Z5:AB5"/>
    <mergeCell ref="A41:O41"/>
    <mergeCell ref="A1:AB1"/>
    <mergeCell ref="A2:AB2"/>
    <mergeCell ref="A3:AB3"/>
    <mergeCell ref="A4:AB4"/>
    <mergeCell ref="A5:A6"/>
    <mergeCell ref="B5:D5"/>
    <mergeCell ref="F5:H5"/>
    <mergeCell ref="J5:L5"/>
    <mergeCell ref="N5:P5"/>
    <mergeCell ref="R5:T5"/>
  </mergeCells>
  <hyperlinks>
    <hyperlink ref="AC2" location="Contenido!A1" display="Contenido" xr:uid="{BB5A8A7A-DB39-4DB5-9150-DED698314C7E}"/>
  </hyperlinks>
  <pageMargins left="0.7" right="0.7" top="0.75" bottom="0.75" header="0.3" footer="0.3"/>
  <pageSetup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B205F-837A-4C01-BED2-B9FAD300BB1B}">
  <sheetPr>
    <tabColor rgb="FFF2DAB1"/>
    <pageSetUpPr fitToPage="1"/>
  </sheetPr>
  <dimension ref="A1:AC44"/>
  <sheetViews>
    <sheetView showGridLines="0" topLeftCell="C1" workbookViewId="0">
      <selection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28515625" customWidth="1"/>
    <col min="6" max="8" width="8.28515625" customWidth="1"/>
    <col min="9" max="9" width="1.28515625" customWidth="1"/>
    <col min="10" max="12" width="8.28515625" customWidth="1"/>
    <col min="13" max="13" width="1.28515625" customWidth="1"/>
    <col min="14" max="16" width="8.28515625" customWidth="1"/>
    <col min="17" max="17" width="1.28515625" customWidth="1"/>
    <col min="18" max="20" width="8.28515625" customWidth="1"/>
    <col min="21" max="21" width="0.85546875" customWidth="1"/>
    <col min="22" max="24" width="8.28515625" customWidth="1"/>
    <col min="25" max="25" width="1" customWidth="1"/>
    <col min="26" max="28" width="8.28515625" customWidth="1"/>
    <col min="29" max="29" width="14" style="119" customWidth="1"/>
  </cols>
  <sheetData>
    <row r="1" spans="1:29" x14ac:dyDescent="0.25">
      <c r="A1" s="223" t="s">
        <v>286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</row>
    <row r="2" spans="1:29" x14ac:dyDescent="0.25">
      <c r="A2" s="224" t="s">
        <v>283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114" t="s">
        <v>0</v>
      </c>
    </row>
    <row r="3" spans="1:29" x14ac:dyDescent="0.25">
      <c r="A3" s="223" t="s">
        <v>195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</row>
    <row r="4" spans="1:29" x14ac:dyDescent="0.25">
      <c r="A4" s="224" t="s">
        <v>112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</row>
    <row r="5" spans="1:29" x14ac:dyDescent="0.25">
      <c r="A5" s="224" t="s">
        <v>182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120"/>
    </row>
    <row r="6" spans="1:29" x14ac:dyDescent="0.25">
      <c r="A6" s="227" t="s">
        <v>196</v>
      </c>
      <c r="B6" s="226" t="s">
        <v>130</v>
      </c>
      <c r="C6" s="226"/>
      <c r="D6" s="226"/>
      <c r="E6" s="82"/>
      <c r="F6" s="226" t="s">
        <v>158</v>
      </c>
      <c r="G6" s="226"/>
      <c r="H6" s="226"/>
      <c r="I6" s="82"/>
      <c r="J6" s="226" t="s">
        <v>159</v>
      </c>
      <c r="K6" s="226"/>
      <c r="L6" s="226"/>
      <c r="M6" s="82"/>
      <c r="N6" s="226" t="s">
        <v>160</v>
      </c>
      <c r="O6" s="226"/>
      <c r="P6" s="226"/>
      <c r="Q6" s="82"/>
      <c r="R6" s="226" t="s">
        <v>162</v>
      </c>
      <c r="S6" s="226"/>
      <c r="T6" s="226"/>
      <c r="U6" s="82"/>
      <c r="V6" s="226" t="s">
        <v>163</v>
      </c>
      <c r="W6" s="226"/>
      <c r="X6" s="226"/>
      <c r="Y6" s="82"/>
      <c r="Z6" s="226" t="s">
        <v>164</v>
      </c>
      <c r="AA6" s="226"/>
      <c r="AB6" s="226"/>
    </row>
    <row r="7" spans="1:29" x14ac:dyDescent="0.25">
      <c r="A7" s="227"/>
      <c r="B7" s="83" t="s">
        <v>130</v>
      </c>
      <c r="C7" s="83" t="s">
        <v>184</v>
      </c>
      <c r="D7" s="83" t="s">
        <v>185</v>
      </c>
      <c r="E7" s="82"/>
      <c r="F7" s="83" t="s">
        <v>130</v>
      </c>
      <c r="G7" s="83" t="s">
        <v>184</v>
      </c>
      <c r="H7" s="83" t="s">
        <v>185</v>
      </c>
      <c r="I7" s="82"/>
      <c r="J7" s="83" t="s">
        <v>130</v>
      </c>
      <c r="K7" s="83" t="s">
        <v>184</v>
      </c>
      <c r="L7" s="83" t="s">
        <v>185</v>
      </c>
      <c r="M7" s="82"/>
      <c r="N7" s="83" t="s">
        <v>130</v>
      </c>
      <c r="O7" s="83" t="s">
        <v>184</v>
      </c>
      <c r="P7" s="83" t="s">
        <v>185</v>
      </c>
      <c r="Q7" s="82"/>
      <c r="R7" s="83" t="s">
        <v>130</v>
      </c>
      <c r="S7" s="83" t="s">
        <v>184</v>
      </c>
      <c r="T7" s="83" t="s">
        <v>185</v>
      </c>
      <c r="U7" s="82"/>
      <c r="V7" s="83" t="s">
        <v>130</v>
      </c>
      <c r="W7" s="83" t="s">
        <v>184</v>
      </c>
      <c r="X7" s="83" t="s">
        <v>185</v>
      </c>
      <c r="Y7" s="82"/>
      <c r="Z7" s="83" t="s">
        <v>130</v>
      </c>
      <c r="AA7" s="83" t="s">
        <v>184</v>
      </c>
      <c r="AB7" s="83" t="s">
        <v>185</v>
      </c>
      <c r="AC7" s="120"/>
    </row>
    <row r="8" spans="1:29" s="2" customFormat="1" x14ac:dyDescent="0.25">
      <c r="A8" s="25" t="s">
        <v>130</v>
      </c>
      <c r="B8" s="78">
        <f>SUM(B9:B35)</f>
        <v>95522</v>
      </c>
      <c r="C8" s="78">
        <f t="shared" ref="C8:AB8" si="0">SUM(C9:C35)</f>
        <v>47319</v>
      </c>
      <c r="D8" s="78">
        <f t="shared" si="0"/>
        <v>48203</v>
      </c>
      <c r="E8" s="78"/>
      <c r="F8" s="78">
        <f t="shared" si="0"/>
        <v>18334</v>
      </c>
      <c r="G8" s="78">
        <f t="shared" si="0"/>
        <v>9296</v>
      </c>
      <c r="H8" s="78">
        <f t="shared" si="0"/>
        <v>9038</v>
      </c>
      <c r="I8" s="78"/>
      <c r="J8" s="78">
        <f t="shared" si="0"/>
        <v>15428</v>
      </c>
      <c r="K8" s="78">
        <f t="shared" si="0"/>
        <v>7762</v>
      </c>
      <c r="L8" s="78">
        <f t="shared" si="0"/>
        <v>7666</v>
      </c>
      <c r="M8" s="78"/>
      <c r="N8" s="78">
        <f t="shared" si="0"/>
        <v>14963</v>
      </c>
      <c r="O8" s="78">
        <f t="shared" si="0"/>
        <v>7528</v>
      </c>
      <c r="P8" s="78">
        <f t="shared" si="0"/>
        <v>7435</v>
      </c>
      <c r="Q8" s="78"/>
      <c r="R8" s="78">
        <f t="shared" si="0"/>
        <v>17324</v>
      </c>
      <c r="S8" s="78">
        <f t="shared" si="0"/>
        <v>8479</v>
      </c>
      <c r="T8" s="78">
        <f t="shared" si="0"/>
        <v>8845</v>
      </c>
      <c r="U8" s="78"/>
      <c r="V8" s="78">
        <f t="shared" si="0"/>
        <v>14818</v>
      </c>
      <c r="W8" s="78">
        <f t="shared" si="0"/>
        <v>7241</v>
      </c>
      <c r="X8" s="78">
        <f t="shared" si="0"/>
        <v>7577</v>
      </c>
      <c r="Y8" s="78"/>
      <c r="Z8" s="78">
        <f t="shared" si="0"/>
        <v>14655</v>
      </c>
      <c r="AA8" s="78">
        <f t="shared" si="0"/>
        <v>7013</v>
      </c>
      <c r="AB8" s="78">
        <f t="shared" si="0"/>
        <v>7642</v>
      </c>
      <c r="AC8" s="120"/>
    </row>
    <row r="9" spans="1:29" x14ac:dyDescent="0.25">
      <c r="A9" s="26" t="s">
        <v>197</v>
      </c>
      <c r="B9" s="79">
        <f>+F9+J9+N9+R9+V9+Z9</f>
        <v>4901</v>
      </c>
      <c r="C9" s="79">
        <f t="shared" ref="C9:D9" si="1">+G9+K9+O9+S9+W9+AA9</f>
        <v>2529</v>
      </c>
      <c r="D9" s="79">
        <f t="shared" si="1"/>
        <v>2372</v>
      </c>
      <c r="E9" s="79"/>
      <c r="F9" s="79">
        <v>717</v>
      </c>
      <c r="G9" s="79">
        <v>395</v>
      </c>
      <c r="H9" s="79">
        <v>322</v>
      </c>
      <c r="I9" s="79"/>
      <c r="J9" s="79">
        <v>697</v>
      </c>
      <c r="K9" s="79">
        <v>363</v>
      </c>
      <c r="L9" s="79">
        <v>334</v>
      </c>
      <c r="M9" s="79"/>
      <c r="N9" s="79">
        <v>777</v>
      </c>
      <c r="O9" s="79">
        <v>446</v>
      </c>
      <c r="P9" s="79">
        <v>331</v>
      </c>
      <c r="Q9" s="79"/>
      <c r="R9" s="79">
        <v>898</v>
      </c>
      <c r="S9" s="79">
        <v>430</v>
      </c>
      <c r="T9" s="79">
        <v>468</v>
      </c>
      <c r="U9" s="79"/>
      <c r="V9" s="79">
        <v>919</v>
      </c>
      <c r="W9" s="79">
        <v>453</v>
      </c>
      <c r="X9" s="79">
        <v>466</v>
      </c>
      <c r="Y9" s="79"/>
      <c r="Z9" s="79">
        <v>893</v>
      </c>
      <c r="AA9" s="79">
        <v>442</v>
      </c>
      <c r="AB9" s="79">
        <v>451</v>
      </c>
      <c r="AC9" s="120"/>
    </row>
    <row r="10" spans="1:29" x14ac:dyDescent="0.25">
      <c r="A10" s="26" t="s">
        <v>198</v>
      </c>
      <c r="B10" s="79">
        <f t="shared" ref="B10:B35" si="2">+F10+J10+N10+R10+V10+Z10</f>
        <v>2767</v>
      </c>
      <c r="C10" s="79">
        <f t="shared" ref="C10:C35" si="3">+G10+K10+O10+S10+W10+AA10</f>
        <v>1283</v>
      </c>
      <c r="D10" s="79">
        <f t="shared" ref="D10:D34" si="4">+H10+L10+P10+T10+X10+AB10</f>
        <v>1484</v>
      </c>
      <c r="E10" s="79"/>
      <c r="F10" s="79">
        <v>257</v>
      </c>
      <c r="G10" s="79">
        <v>123</v>
      </c>
      <c r="H10" s="79">
        <v>134</v>
      </c>
      <c r="I10" s="79"/>
      <c r="J10" s="79">
        <v>302</v>
      </c>
      <c r="K10" s="79">
        <v>149</v>
      </c>
      <c r="L10" s="79">
        <v>153</v>
      </c>
      <c r="M10" s="79"/>
      <c r="N10" s="79">
        <v>285</v>
      </c>
      <c r="O10" s="79">
        <v>148</v>
      </c>
      <c r="P10" s="79">
        <v>137</v>
      </c>
      <c r="Q10" s="79"/>
      <c r="R10" s="79">
        <v>655</v>
      </c>
      <c r="S10" s="79">
        <v>279</v>
      </c>
      <c r="T10" s="79">
        <v>376</v>
      </c>
      <c r="U10" s="79"/>
      <c r="V10" s="79">
        <v>641</v>
      </c>
      <c r="W10" s="79">
        <v>293</v>
      </c>
      <c r="X10" s="79">
        <v>348</v>
      </c>
      <c r="Y10" s="79"/>
      <c r="Z10" s="79">
        <v>627</v>
      </c>
      <c r="AA10" s="79">
        <v>291</v>
      </c>
      <c r="AB10" s="79">
        <v>336</v>
      </c>
    </row>
    <row r="11" spans="1:29" x14ac:dyDescent="0.25">
      <c r="A11" s="26" t="s">
        <v>199</v>
      </c>
      <c r="B11" s="79">
        <f t="shared" si="2"/>
        <v>2009</v>
      </c>
      <c r="C11" s="79">
        <f t="shared" si="3"/>
        <v>873</v>
      </c>
      <c r="D11" s="79">
        <f t="shared" si="4"/>
        <v>1136</v>
      </c>
      <c r="E11" s="79"/>
      <c r="F11" s="79">
        <v>59</v>
      </c>
      <c r="G11" s="79">
        <v>24</v>
      </c>
      <c r="H11" s="79">
        <v>35</v>
      </c>
      <c r="I11" s="79"/>
      <c r="J11" s="79">
        <v>73</v>
      </c>
      <c r="K11" s="79">
        <v>33</v>
      </c>
      <c r="L11" s="79">
        <v>40</v>
      </c>
      <c r="M11" s="79"/>
      <c r="N11" s="79">
        <v>79</v>
      </c>
      <c r="O11" s="79">
        <v>39</v>
      </c>
      <c r="P11" s="79">
        <v>40</v>
      </c>
      <c r="Q11" s="79"/>
      <c r="R11" s="79">
        <v>657</v>
      </c>
      <c r="S11" s="79">
        <v>291</v>
      </c>
      <c r="T11" s="79">
        <v>366</v>
      </c>
      <c r="U11" s="79"/>
      <c r="V11" s="79">
        <v>556</v>
      </c>
      <c r="W11" s="79">
        <v>240</v>
      </c>
      <c r="X11" s="79">
        <v>316</v>
      </c>
      <c r="Y11" s="79"/>
      <c r="Z11" s="79">
        <v>585</v>
      </c>
      <c r="AA11" s="79">
        <v>246</v>
      </c>
      <c r="AB11" s="79">
        <v>339</v>
      </c>
    </row>
    <row r="12" spans="1:29" x14ac:dyDescent="0.25">
      <c r="A12" s="26" t="s">
        <v>200</v>
      </c>
      <c r="B12" s="79">
        <f t="shared" si="2"/>
        <v>9271</v>
      </c>
      <c r="C12" s="79">
        <f t="shared" si="3"/>
        <v>4625</v>
      </c>
      <c r="D12" s="79">
        <f t="shared" si="4"/>
        <v>4646</v>
      </c>
      <c r="E12" s="79"/>
      <c r="F12" s="79">
        <v>1534</v>
      </c>
      <c r="G12" s="79">
        <v>803</v>
      </c>
      <c r="H12" s="79">
        <v>731</v>
      </c>
      <c r="I12" s="79"/>
      <c r="J12" s="79">
        <v>1356</v>
      </c>
      <c r="K12" s="79">
        <v>685</v>
      </c>
      <c r="L12" s="79">
        <v>671</v>
      </c>
      <c r="M12" s="79"/>
      <c r="N12" s="79">
        <v>1295</v>
      </c>
      <c r="O12" s="79">
        <v>645</v>
      </c>
      <c r="P12" s="79">
        <v>650</v>
      </c>
      <c r="Q12" s="79"/>
      <c r="R12" s="79">
        <v>1851</v>
      </c>
      <c r="S12" s="79">
        <v>915</v>
      </c>
      <c r="T12" s="79">
        <v>936</v>
      </c>
      <c r="U12" s="79"/>
      <c r="V12" s="79">
        <v>1656</v>
      </c>
      <c r="W12" s="79">
        <v>808</v>
      </c>
      <c r="X12" s="79">
        <v>848</v>
      </c>
      <c r="Y12" s="79"/>
      <c r="Z12" s="79">
        <v>1579</v>
      </c>
      <c r="AA12" s="79">
        <v>769</v>
      </c>
      <c r="AB12" s="79">
        <v>810</v>
      </c>
    </row>
    <row r="13" spans="1:29" x14ac:dyDescent="0.25">
      <c r="A13" s="26" t="s">
        <v>201</v>
      </c>
      <c r="B13" s="79">
        <f t="shared" si="2"/>
        <v>2207</v>
      </c>
      <c r="C13" s="79">
        <f t="shared" si="3"/>
        <v>1156</v>
      </c>
      <c r="D13" s="79">
        <f t="shared" si="4"/>
        <v>1051</v>
      </c>
      <c r="E13" s="79"/>
      <c r="F13" s="79">
        <v>359</v>
      </c>
      <c r="G13" s="79">
        <v>198</v>
      </c>
      <c r="H13" s="79">
        <v>161</v>
      </c>
      <c r="I13" s="79"/>
      <c r="J13" s="79">
        <v>345</v>
      </c>
      <c r="K13" s="79">
        <v>186</v>
      </c>
      <c r="L13" s="79">
        <v>159</v>
      </c>
      <c r="M13" s="79"/>
      <c r="N13" s="79">
        <v>351</v>
      </c>
      <c r="O13" s="79">
        <v>183</v>
      </c>
      <c r="P13" s="79">
        <v>168</v>
      </c>
      <c r="Q13" s="79"/>
      <c r="R13" s="79">
        <v>460</v>
      </c>
      <c r="S13" s="79">
        <v>247</v>
      </c>
      <c r="T13" s="79">
        <v>213</v>
      </c>
      <c r="U13" s="79"/>
      <c r="V13" s="79">
        <v>345</v>
      </c>
      <c r="W13" s="79">
        <v>163</v>
      </c>
      <c r="X13" s="79">
        <v>182</v>
      </c>
      <c r="Y13" s="79"/>
      <c r="Z13" s="79">
        <v>347</v>
      </c>
      <c r="AA13" s="79">
        <v>179</v>
      </c>
      <c r="AB13" s="79">
        <v>168</v>
      </c>
      <c r="AC13" s="121"/>
    </row>
    <row r="14" spans="1:29" x14ac:dyDescent="0.25">
      <c r="A14" s="26" t="s">
        <v>202</v>
      </c>
      <c r="B14" s="79">
        <f t="shared" si="2"/>
        <v>3496</v>
      </c>
      <c r="C14" s="79">
        <f t="shared" si="3"/>
        <v>1717</v>
      </c>
      <c r="D14" s="79">
        <f t="shared" si="4"/>
        <v>1779</v>
      </c>
      <c r="E14" s="79"/>
      <c r="F14" s="79">
        <v>757</v>
      </c>
      <c r="G14" s="79">
        <v>372</v>
      </c>
      <c r="H14" s="79">
        <v>385</v>
      </c>
      <c r="I14" s="79"/>
      <c r="J14" s="79">
        <v>621</v>
      </c>
      <c r="K14" s="79">
        <v>305</v>
      </c>
      <c r="L14" s="79">
        <v>316</v>
      </c>
      <c r="M14" s="79"/>
      <c r="N14" s="79">
        <v>614</v>
      </c>
      <c r="O14" s="79">
        <v>323</v>
      </c>
      <c r="P14" s="79">
        <v>291</v>
      </c>
      <c r="Q14" s="79"/>
      <c r="R14" s="79">
        <v>603</v>
      </c>
      <c r="S14" s="79">
        <v>288</v>
      </c>
      <c r="T14" s="79">
        <v>315</v>
      </c>
      <c r="U14" s="79"/>
      <c r="V14" s="79">
        <v>483</v>
      </c>
      <c r="W14" s="79">
        <v>228</v>
      </c>
      <c r="X14" s="79">
        <v>255</v>
      </c>
      <c r="Y14" s="79"/>
      <c r="Z14" s="79">
        <v>418</v>
      </c>
      <c r="AA14" s="79">
        <v>201</v>
      </c>
      <c r="AB14" s="79">
        <v>217</v>
      </c>
      <c r="AC14" s="120"/>
    </row>
    <row r="15" spans="1:29" x14ac:dyDescent="0.25">
      <c r="A15" s="26" t="s">
        <v>203</v>
      </c>
      <c r="B15" s="79">
        <f t="shared" si="2"/>
        <v>1224</v>
      </c>
      <c r="C15" s="79">
        <f t="shared" si="3"/>
        <v>625</v>
      </c>
      <c r="D15" s="79">
        <f t="shared" si="4"/>
        <v>599</v>
      </c>
      <c r="E15" s="79"/>
      <c r="F15" s="79">
        <v>242</v>
      </c>
      <c r="G15" s="79">
        <v>106</v>
      </c>
      <c r="H15" s="79">
        <v>136</v>
      </c>
      <c r="I15" s="79"/>
      <c r="J15" s="79">
        <v>204</v>
      </c>
      <c r="K15" s="79">
        <v>114</v>
      </c>
      <c r="L15" s="79">
        <v>90</v>
      </c>
      <c r="M15" s="79"/>
      <c r="N15" s="79">
        <v>245</v>
      </c>
      <c r="O15" s="79">
        <v>114</v>
      </c>
      <c r="P15" s="79">
        <v>131</v>
      </c>
      <c r="Q15" s="79"/>
      <c r="R15" s="79">
        <v>193</v>
      </c>
      <c r="S15" s="79">
        <v>106</v>
      </c>
      <c r="T15" s="79">
        <v>87</v>
      </c>
      <c r="U15" s="79"/>
      <c r="V15" s="79">
        <v>174</v>
      </c>
      <c r="W15" s="79">
        <v>99</v>
      </c>
      <c r="X15" s="79">
        <v>75</v>
      </c>
      <c r="Y15" s="79"/>
      <c r="Z15" s="79">
        <v>166</v>
      </c>
      <c r="AA15" s="79">
        <v>86</v>
      </c>
      <c r="AB15" s="79">
        <v>80</v>
      </c>
      <c r="AC15" s="121"/>
    </row>
    <row r="16" spans="1:29" x14ac:dyDescent="0.25">
      <c r="A16" s="26" t="s">
        <v>204</v>
      </c>
      <c r="B16" s="79">
        <f t="shared" si="2"/>
        <v>8494</v>
      </c>
      <c r="C16" s="79">
        <f t="shared" si="3"/>
        <v>4211</v>
      </c>
      <c r="D16" s="79">
        <f t="shared" si="4"/>
        <v>4283</v>
      </c>
      <c r="E16" s="79"/>
      <c r="F16" s="79">
        <v>1472</v>
      </c>
      <c r="G16" s="79">
        <v>753</v>
      </c>
      <c r="H16" s="79">
        <v>719</v>
      </c>
      <c r="I16" s="79"/>
      <c r="J16" s="79">
        <v>1322</v>
      </c>
      <c r="K16" s="79">
        <v>661</v>
      </c>
      <c r="L16" s="79">
        <v>661</v>
      </c>
      <c r="M16" s="79"/>
      <c r="N16" s="79">
        <v>1312</v>
      </c>
      <c r="O16" s="79">
        <v>680</v>
      </c>
      <c r="P16" s="79">
        <v>632</v>
      </c>
      <c r="Q16" s="79"/>
      <c r="R16" s="79">
        <v>1549</v>
      </c>
      <c r="S16" s="79">
        <v>764</v>
      </c>
      <c r="T16" s="79">
        <v>785</v>
      </c>
      <c r="U16" s="79"/>
      <c r="V16" s="79">
        <v>1450</v>
      </c>
      <c r="W16" s="79">
        <v>691</v>
      </c>
      <c r="X16" s="79">
        <v>759</v>
      </c>
      <c r="Y16" s="79"/>
      <c r="Z16" s="79">
        <v>1389</v>
      </c>
      <c r="AA16" s="79">
        <v>662</v>
      </c>
      <c r="AB16" s="79">
        <v>727</v>
      </c>
      <c r="AC16" s="121"/>
    </row>
    <row r="17" spans="1:29" x14ac:dyDescent="0.25">
      <c r="A17" s="26" t="s">
        <v>205</v>
      </c>
      <c r="B17" s="79">
        <f t="shared" si="2"/>
        <v>3394</v>
      </c>
      <c r="C17" s="79">
        <f t="shared" si="3"/>
        <v>1693</v>
      </c>
      <c r="D17" s="79">
        <f t="shared" si="4"/>
        <v>1701</v>
      </c>
      <c r="E17" s="79"/>
      <c r="F17" s="79">
        <v>733</v>
      </c>
      <c r="G17" s="79">
        <v>364</v>
      </c>
      <c r="H17" s="79">
        <v>369</v>
      </c>
      <c r="I17" s="79"/>
      <c r="J17" s="79">
        <v>604</v>
      </c>
      <c r="K17" s="79">
        <v>323</v>
      </c>
      <c r="L17" s="79">
        <v>281</v>
      </c>
      <c r="M17" s="79"/>
      <c r="N17" s="79">
        <v>622</v>
      </c>
      <c r="O17" s="79">
        <v>298</v>
      </c>
      <c r="P17" s="79">
        <v>324</v>
      </c>
      <c r="Q17" s="79"/>
      <c r="R17" s="79">
        <v>558</v>
      </c>
      <c r="S17" s="79">
        <v>267</v>
      </c>
      <c r="T17" s="79">
        <v>291</v>
      </c>
      <c r="U17" s="79"/>
      <c r="V17" s="79">
        <v>451</v>
      </c>
      <c r="W17" s="79">
        <v>228</v>
      </c>
      <c r="X17" s="79">
        <v>223</v>
      </c>
      <c r="Y17" s="79"/>
      <c r="Z17" s="79">
        <v>426</v>
      </c>
      <c r="AA17" s="79">
        <v>213</v>
      </c>
      <c r="AB17" s="79">
        <v>213</v>
      </c>
      <c r="AC17" s="121"/>
    </row>
    <row r="18" spans="1:29" x14ac:dyDescent="0.25">
      <c r="A18" s="26" t="s">
        <v>206</v>
      </c>
      <c r="B18" s="79">
        <f t="shared" si="2"/>
        <v>7724</v>
      </c>
      <c r="C18" s="79">
        <f t="shared" si="3"/>
        <v>3781</v>
      </c>
      <c r="D18" s="79">
        <f t="shared" si="4"/>
        <v>3943</v>
      </c>
      <c r="E18" s="79"/>
      <c r="F18" s="79">
        <v>1555</v>
      </c>
      <c r="G18" s="79">
        <v>766</v>
      </c>
      <c r="H18" s="79">
        <v>789</v>
      </c>
      <c r="I18" s="79"/>
      <c r="J18" s="79">
        <v>1502</v>
      </c>
      <c r="K18" s="79">
        <v>745</v>
      </c>
      <c r="L18" s="79">
        <v>757</v>
      </c>
      <c r="M18" s="79"/>
      <c r="N18" s="79">
        <v>1348</v>
      </c>
      <c r="O18" s="79">
        <v>665</v>
      </c>
      <c r="P18" s="79">
        <v>683</v>
      </c>
      <c r="Q18" s="79"/>
      <c r="R18" s="79">
        <v>1217</v>
      </c>
      <c r="S18" s="79">
        <v>598</v>
      </c>
      <c r="T18" s="79">
        <v>619</v>
      </c>
      <c r="U18" s="79"/>
      <c r="V18" s="79">
        <v>1066</v>
      </c>
      <c r="W18" s="79">
        <v>516</v>
      </c>
      <c r="X18" s="79">
        <v>550</v>
      </c>
      <c r="Y18" s="79"/>
      <c r="Z18" s="79">
        <v>1036</v>
      </c>
      <c r="AA18" s="79">
        <v>491</v>
      </c>
      <c r="AB18" s="79">
        <v>545</v>
      </c>
      <c r="AC18" s="121"/>
    </row>
    <row r="19" spans="1:29" x14ac:dyDescent="0.25">
      <c r="A19" s="26" t="s">
        <v>207</v>
      </c>
      <c r="B19" s="79">
        <f t="shared" si="2"/>
        <v>1866</v>
      </c>
      <c r="C19" s="79">
        <f t="shared" si="3"/>
        <v>880</v>
      </c>
      <c r="D19" s="79">
        <f t="shared" si="4"/>
        <v>986</v>
      </c>
      <c r="E19" s="79"/>
      <c r="F19" s="79">
        <v>407</v>
      </c>
      <c r="G19" s="79">
        <v>209</v>
      </c>
      <c r="H19" s="79">
        <v>198</v>
      </c>
      <c r="I19" s="79"/>
      <c r="J19" s="79">
        <v>337</v>
      </c>
      <c r="K19" s="79">
        <v>150</v>
      </c>
      <c r="L19" s="79">
        <v>187</v>
      </c>
      <c r="M19" s="79"/>
      <c r="N19" s="79">
        <v>364</v>
      </c>
      <c r="O19" s="79">
        <v>175</v>
      </c>
      <c r="P19" s="79">
        <v>189</v>
      </c>
      <c r="Q19" s="79"/>
      <c r="R19" s="79">
        <v>298</v>
      </c>
      <c r="S19" s="79">
        <v>130</v>
      </c>
      <c r="T19" s="79">
        <v>168</v>
      </c>
      <c r="U19" s="79"/>
      <c r="V19" s="79">
        <v>233</v>
      </c>
      <c r="W19" s="79">
        <v>118</v>
      </c>
      <c r="X19" s="79">
        <v>115</v>
      </c>
      <c r="Y19" s="79"/>
      <c r="Z19" s="79">
        <v>227</v>
      </c>
      <c r="AA19" s="79">
        <v>98</v>
      </c>
      <c r="AB19" s="79">
        <v>129</v>
      </c>
      <c r="AC19" s="121"/>
    </row>
    <row r="20" spans="1:29" x14ac:dyDescent="0.25">
      <c r="A20" s="108" t="s">
        <v>208</v>
      </c>
      <c r="B20" s="79">
        <f t="shared" si="2"/>
        <v>6252</v>
      </c>
      <c r="C20" s="79">
        <f t="shared" si="3"/>
        <v>3287</v>
      </c>
      <c r="D20" s="79">
        <f t="shared" si="4"/>
        <v>2965</v>
      </c>
      <c r="E20" s="79"/>
      <c r="F20" s="79">
        <v>999</v>
      </c>
      <c r="G20" s="79">
        <v>548</v>
      </c>
      <c r="H20" s="79">
        <v>451</v>
      </c>
      <c r="I20" s="79"/>
      <c r="J20" s="79">
        <v>983</v>
      </c>
      <c r="K20" s="79">
        <v>543</v>
      </c>
      <c r="L20" s="79">
        <v>440</v>
      </c>
      <c r="M20" s="79"/>
      <c r="N20" s="79">
        <v>950</v>
      </c>
      <c r="O20" s="79">
        <v>473</v>
      </c>
      <c r="P20" s="79">
        <v>477</v>
      </c>
      <c r="Q20" s="79"/>
      <c r="R20" s="79">
        <v>1143</v>
      </c>
      <c r="S20" s="79">
        <v>614</v>
      </c>
      <c r="T20" s="79">
        <v>529</v>
      </c>
      <c r="U20" s="79"/>
      <c r="V20" s="79">
        <v>1075</v>
      </c>
      <c r="W20" s="79">
        <v>557</v>
      </c>
      <c r="X20" s="79">
        <v>518</v>
      </c>
      <c r="Y20" s="79"/>
      <c r="Z20" s="79">
        <v>1102</v>
      </c>
      <c r="AA20" s="79">
        <v>552</v>
      </c>
      <c r="AB20" s="79">
        <v>550</v>
      </c>
      <c r="AC20" s="121"/>
    </row>
    <row r="21" spans="1:29" x14ac:dyDescent="0.25">
      <c r="A21" s="26" t="s">
        <v>209</v>
      </c>
      <c r="B21" s="79">
        <f t="shared" si="2"/>
        <v>842</v>
      </c>
      <c r="C21" s="79">
        <f t="shared" si="3"/>
        <v>410</v>
      </c>
      <c r="D21" s="79">
        <f t="shared" si="4"/>
        <v>432</v>
      </c>
      <c r="E21" s="79"/>
      <c r="F21" s="79">
        <v>189</v>
      </c>
      <c r="G21" s="79">
        <v>105</v>
      </c>
      <c r="H21" s="79">
        <v>84</v>
      </c>
      <c r="I21" s="79"/>
      <c r="J21" s="79">
        <v>133</v>
      </c>
      <c r="K21" s="79">
        <v>63</v>
      </c>
      <c r="L21" s="79">
        <v>70</v>
      </c>
      <c r="M21" s="79"/>
      <c r="N21" s="79">
        <v>154</v>
      </c>
      <c r="O21" s="79">
        <v>74</v>
      </c>
      <c r="P21" s="79">
        <v>80</v>
      </c>
      <c r="Q21" s="79"/>
      <c r="R21" s="79">
        <v>142</v>
      </c>
      <c r="S21" s="79">
        <v>68</v>
      </c>
      <c r="T21" s="79">
        <v>74</v>
      </c>
      <c r="U21" s="79"/>
      <c r="V21" s="79">
        <v>108</v>
      </c>
      <c r="W21" s="79">
        <v>49</v>
      </c>
      <c r="X21" s="79">
        <v>59</v>
      </c>
      <c r="Y21" s="79"/>
      <c r="Z21" s="79">
        <v>116</v>
      </c>
      <c r="AA21" s="79">
        <v>51</v>
      </c>
      <c r="AB21" s="79">
        <v>65</v>
      </c>
      <c r="AC21" s="121"/>
    </row>
    <row r="22" spans="1:29" x14ac:dyDescent="0.25">
      <c r="A22" s="26" t="s">
        <v>210</v>
      </c>
      <c r="B22" s="79">
        <f t="shared" si="2"/>
        <v>6812</v>
      </c>
      <c r="C22" s="79">
        <f t="shared" si="3"/>
        <v>3385</v>
      </c>
      <c r="D22" s="79">
        <f t="shared" si="4"/>
        <v>3427</v>
      </c>
      <c r="E22" s="79"/>
      <c r="F22" s="79">
        <v>1031</v>
      </c>
      <c r="G22" s="79">
        <v>545</v>
      </c>
      <c r="H22" s="79">
        <v>486</v>
      </c>
      <c r="I22" s="79"/>
      <c r="J22" s="79">
        <v>674</v>
      </c>
      <c r="K22" s="79">
        <v>344</v>
      </c>
      <c r="L22" s="79">
        <v>330</v>
      </c>
      <c r="M22" s="79"/>
      <c r="N22" s="79">
        <v>650</v>
      </c>
      <c r="O22" s="79">
        <v>342</v>
      </c>
      <c r="P22" s="79">
        <v>308</v>
      </c>
      <c r="Q22" s="79"/>
      <c r="R22" s="79">
        <v>1710</v>
      </c>
      <c r="S22" s="79">
        <v>834</v>
      </c>
      <c r="T22" s="79">
        <v>876</v>
      </c>
      <c r="U22" s="79"/>
      <c r="V22" s="79">
        <v>1301</v>
      </c>
      <c r="W22" s="79">
        <v>637</v>
      </c>
      <c r="X22" s="79">
        <v>664</v>
      </c>
      <c r="Y22" s="79"/>
      <c r="Z22" s="79">
        <v>1446</v>
      </c>
      <c r="AA22" s="79">
        <v>683</v>
      </c>
      <c r="AB22" s="79">
        <v>763</v>
      </c>
      <c r="AC22" s="121"/>
    </row>
    <row r="23" spans="1:29" x14ac:dyDescent="0.25">
      <c r="A23" s="26" t="s">
        <v>211</v>
      </c>
      <c r="B23" s="79">
        <f t="shared" si="2"/>
        <v>972</v>
      </c>
      <c r="C23" s="79">
        <f t="shared" si="3"/>
        <v>458</v>
      </c>
      <c r="D23" s="79">
        <f t="shared" si="4"/>
        <v>514</v>
      </c>
      <c r="E23" s="79"/>
      <c r="F23" s="79">
        <v>277</v>
      </c>
      <c r="G23" s="79">
        <v>124</v>
      </c>
      <c r="H23" s="79">
        <v>153</v>
      </c>
      <c r="I23" s="79"/>
      <c r="J23" s="79">
        <v>204</v>
      </c>
      <c r="K23" s="79">
        <v>99</v>
      </c>
      <c r="L23" s="79">
        <v>105</v>
      </c>
      <c r="M23" s="79"/>
      <c r="N23" s="79">
        <v>169</v>
      </c>
      <c r="O23" s="79">
        <v>85</v>
      </c>
      <c r="P23" s="79">
        <v>84</v>
      </c>
      <c r="Q23" s="79"/>
      <c r="R23" s="79">
        <v>134</v>
      </c>
      <c r="S23" s="79">
        <v>55</v>
      </c>
      <c r="T23" s="79">
        <v>79</v>
      </c>
      <c r="U23" s="79"/>
      <c r="V23" s="79">
        <v>98</v>
      </c>
      <c r="W23" s="79">
        <v>44</v>
      </c>
      <c r="X23" s="79">
        <v>54</v>
      </c>
      <c r="Y23" s="79"/>
      <c r="Z23" s="79">
        <v>90</v>
      </c>
      <c r="AA23" s="79">
        <v>51</v>
      </c>
      <c r="AB23" s="79">
        <v>39</v>
      </c>
      <c r="AC23" s="120"/>
    </row>
    <row r="24" spans="1:29" x14ac:dyDescent="0.25">
      <c r="A24" s="26" t="s">
        <v>212</v>
      </c>
      <c r="B24" s="79">
        <f t="shared" si="2"/>
        <v>2136</v>
      </c>
      <c r="C24" s="79">
        <f t="shared" si="3"/>
        <v>1023</v>
      </c>
      <c r="D24" s="79">
        <f t="shared" si="4"/>
        <v>1113</v>
      </c>
      <c r="E24" s="79"/>
      <c r="F24" s="79">
        <v>459</v>
      </c>
      <c r="G24" s="79">
        <v>213</v>
      </c>
      <c r="H24" s="79">
        <v>246</v>
      </c>
      <c r="I24" s="79"/>
      <c r="J24" s="79">
        <v>337</v>
      </c>
      <c r="K24" s="79">
        <v>182</v>
      </c>
      <c r="L24" s="79">
        <v>155</v>
      </c>
      <c r="M24" s="79"/>
      <c r="N24" s="79">
        <v>380</v>
      </c>
      <c r="O24" s="79">
        <v>182</v>
      </c>
      <c r="P24" s="79">
        <v>198</v>
      </c>
      <c r="Q24" s="79"/>
      <c r="R24" s="79">
        <v>367</v>
      </c>
      <c r="S24" s="79">
        <v>181</v>
      </c>
      <c r="T24" s="79">
        <v>186</v>
      </c>
      <c r="U24" s="79"/>
      <c r="V24" s="79">
        <v>316</v>
      </c>
      <c r="W24" s="79">
        <v>149</v>
      </c>
      <c r="X24" s="79">
        <v>167</v>
      </c>
      <c r="Y24" s="79"/>
      <c r="Z24" s="79">
        <v>277</v>
      </c>
      <c r="AA24" s="79">
        <v>116</v>
      </c>
      <c r="AB24" s="79">
        <v>161</v>
      </c>
      <c r="AC24" s="121"/>
    </row>
    <row r="25" spans="1:29" x14ac:dyDescent="0.25">
      <c r="A25" s="26" t="s">
        <v>213</v>
      </c>
      <c r="B25" s="79">
        <f t="shared" si="2"/>
        <v>2610</v>
      </c>
      <c r="C25" s="79">
        <f t="shared" si="3"/>
        <v>1332</v>
      </c>
      <c r="D25" s="79">
        <f t="shared" si="4"/>
        <v>1278</v>
      </c>
      <c r="E25" s="79"/>
      <c r="F25" s="79">
        <v>566</v>
      </c>
      <c r="G25" s="79">
        <v>301</v>
      </c>
      <c r="H25" s="79">
        <v>265</v>
      </c>
      <c r="I25" s="79"/>
      <c r="J25" s="79">
        <v>488</v>
      </c>
      <c r="K25" s="79">
        <v>249</v>
      </c>
      <c r="L25" s="79">
        <v>239</v>
      </c>
      <c r="M25" s="79"/>
      <c r="N25" s="79">
        <v>454</v>
      </c>
      <c r="O25" s="79">
        <v>234</v>
      </c>
      <c r="P25" s="79">
        <v>220</v>
      </c>
      <c r="Q25" s="79"/>
      <c r="R25" s="79">
        <v>447</v>
      </c>
      <c r="S25" s="79">
        <v>222</v>
      </c>
      <c r="T25" s="79">
        <v>225</v>
      </c>
      <c r="U25" s="79"/>
      <c r="V25" s="79">
        <v>314</v>
      </c>
      <c r="W25" s="79">
        <v>151</v>
      </c>
      <c r="X25" s="79">
        <v>163</v>
      </c>
      <c r="Y25" s="79"/>
      <c r="Z25" s="79">
        <v>341</v>
      </c>
      <c r="AA25" s="79">
        <v>175</v>
      </c>
      <c r="AB25" s="79">
        <v>166</v>
      </c>
      <c r="AC25" s="121"/>
    </row>
    <row r="26" spans="1:29" x14ac:dyDescent="0.25">
      <c r="A26" s="26" t="s">
        <v>214</v>
      </c>
      <c r="B26" s="79">
        <f t="shared" si="2"/>
        <v>3718</v>
      </c>
      <c r="C26" s="79">
        <f t="shared" si="3"/>
        <v>1845</v>
      </c>
      <c r="D26" s="79">
        <f t="shared" si="4"/>
        <v>1873</v>
      </c>
      <c r="E26" s="79"/>
      <c r="F26" s="79">
        <v>868</v>
      </c>
      <c r="G26" s="79">
        <v>433</v>
      </c>
      <c r="H26" s="79">
        <v>435</v>
      </c>
      <c r="I26" s="79"/>
      <c r="J26" s="79">
        <v>714</v>
      </c>
      <c r="K26" s="79">
        <v>345</v>
      </c>
      <c r="L26" s="79">
        <v>369</v>
      </c>
      <c r="M26" s="79"/>
      <c r="N26" s="79">
        <v>664</v>
      </c>
      <c r="O26" s="79">
        <v>353</v>
      </c>
      <c r="P26" s="79">
        <v>311</v>
      </c>
      <c r="Q26" s="79"/>
      <c r="R26" s="79">
        <v>562</v>
      </c>
      <c r="S26" s="79">
        <v>282</v>
      </c>
      <c r="T26" s="79">
        <v>280</v>
      </c>
      <c r="U26" s="79"/>
      <c r="V26" s="79">
        <v>509</v>
      </c>
      <c r="W26" s="79">
        <v>243</v>
      </c>
      <c r="X26" s="79">
        <v>266</v>
      </c>
      <c r="Y26" s="79"/>
      <c r="Z26" s="79">
        <v>401</v>
      </c>
      <c r="AA26" s="79">
        <v>189</v>
      </c>
      <c r="AB26" s="79">
        <v>212</v>
      </c>
      <c r="AC26" s="121"/>
    </row>
    <row r="27" spans="1:29" x14ac:dyDescent="0.25">
      <c r="A27" s="26" t="s">
        <v>215</v>
      </c>
      <c r="B27" s="79">
        <f t="shared" si="2"/>
        <v>1588</v>
      </c>
      <c r="C27" s="79">
        <f t="shared" si="3"/>
        <v>767</v>
      </c>
      <c r="D27" s="79">
        <f t="shared" si="4"/>
        <v>821</v>
      </c>
      <c r="E27" s="79"/>
      <c r="F27" s="79">
        <v>353</v>
      </c>
      <c r="G27" s="79">
        <v>159</v>
      </c>
      <c r="H27" s="79">
        <v>194</v>
      </c>
      <c r="I27" s="79"/>
      <c r="J27" s="79">
        <v>296</v>
      </c>
      <c r="K27" s="79">
        <v>143</v>
      </c>
      <c r="L27" s="79">
        <v>153</v>
      </c>
      <c r="M27" s="79"/>
      <c r="N27" s="79">
        <v>283</v>
      </c>
      <c r="O27" s="79">
        <v>128</v>
      </c>
      <c r="P27" s="79">
        <v>155</v>
      </c>
      <c r="Q27" s="79"/>
      <c r="R27" s="79">
        <v>229</v>
      </c>
      <c r="S27" s="79">
        <v>118</v>
      </c>
      <c r="T27" s="79">
        <v>111</v>
      </c>
      <c r="U27" s="79"/>
      <c r="V27" s="79">
        <v>210</v>
      </c>
      <c r="W27" s="79">
        <v>116</v>
      </c>
      <c r="X27" s="79">
        <v>94</v>
      </c>
      <c r="Y27" s="79"/>
      <c r="Z27" s="79">
        <v>217</v>
      </c>
      <c r="AA27" s="79">
        <v>103</v>
      </c>
      <c r="AB27" s="79">
        <v>114</v>
      </c>
      <c r="AC27" s="121"/>
    </row>
    <row r="28" spans="1:29" x14ac:dyDescent="0.25">
      <c r="A28" s="26" t="s">
        <v>216</v>
      </c>
      <c r="B28" s="79">
        <f t="shared" si="2"/>
        <v>2017</v>
      </c>
      <c r="C28" s="79">
        <f t="shared" si="3"/>
        <v>1035</v>
      </c>
      <c r="D28" s="79">
        <f t="shared" si="4"/>
        <v>982</v>
      </c>
      <c r="E28" s="79"/>
      <c r="F28" s="79">
        <v>414</v>
      </c>
      <c r="G28" s="79">
        <v>209</v>
      </c>
      <c r="H28" s="79">
        <v>205</v>
      </c>
      <c r="I28" s="79"/>
      <c r="J28" s="79">
        <v>345</v>
      </c>
      <c r="K28" s="79">
        <v>186</v>
      </c>
      <c r="L28" s="79">
        <v>159</v>
      </c>
      <c r="M28" s="79"/>
      <c r="N28" s="79">
        <v>356</v>
      </c>
      <c r="O28" s="79">
        <v>181</v>
      </c>
      <c r="P28" s="79">
        <v>175</v>
      </c>
      <c r="Q28" s="79"/>
      <c r="R28" s="79">
        <v>353</v>
      </c>
      <c r="S28" s="79">
        <v>177</v>
      </c>
      <c r="T28" s="79">
        <v>176</v>
      </c>
      <c r="U28" s="79"/>
      <c r="V28" s="79">
        <v>248</v>
      </c>
      <c r="W28" s="79">
        <v>126</v>
      </c>
      <c r="X28" s="79">
        <v>122</v>
      </c>
      <c r="Y28" s="79"/>
      <c r="Z28" s="79">
        <v>301</v>
      </c>
      <c r="AA28" s="79">
        <v>156</v>
      </c>
      <c r="AB28" s="79">
        <v>145</v>
      </c>
      <c r="AC28" s="121"/>
    </row>
    <row r="29" spans="1:29" x14ac:dyDescent="0.25">
      <c r="A29" s="26" t="s">
        <v>217</v>
      </c>
      <c r="B29" s="79">
        <f t="shared" si="2"/>
        <v>4475</v>
      </c>
      <c r="C29" s="79">
        <f t="shared" si="3"/>
        <v>2187</v>
      </c>
      <c r="D29" s="79">
        <f t="shared" si="4"/>
        <v>2288</v>
      </c>
      <c r="E29" s="79"/>
      <c r="F29" s="79">
        <v>1037</v>
      </c>
      <c r="G29" s="79">
        <v>499</v>
      </c>
      <c r="H29" s="79">
        <v>538</v>
      </c>
      <c r="I29" s="79"/>
      <c r="J29" s="79">
        <v>884</v>
      </c>
      <c r="K29" s="79">
        <v>448</v>
      </c>
      <c r="L29" s="79">
        <v>436</v>
      </c>
      <c r="M29" s="79"/>
      <c r="N29" s="79">
        <v>759</v>
      </c>
      <c r="O29" s="79">
        <v>378</v>
      </c>
      <c r="P29" s="79">
        <v>381</v>
      </c>
      <c r="Q29" s="79"/>
      <c r="R29" s="79">
        <v>743</v>
      </c>
      <c r="S29" s="79">
        <v>350</v>
      </c>
      <c r="T29" s="79">
        <v>393</v>
      </c>
      <c r="U29" s="79"/>
      <c r="V29" s="79">
        <v>507</v>
      </c>
      <c r="W29" s="79">
        <v>271</v>
      </c>
      <c r="X29" s="79">
        <v>236</v>
      </c>
      <c r="Y29" s="79"/>
      <c r="Z29" s="79">
        <v>545</v>
      </c>
      <c r="AA29" s="79">
        <v>241</v>
      </c>
      <c r="AB29" s="79">
        <v>304</v>
      </c>
      <c r="AC29" s="121"/>
    </row>
    <row r="30" spans="1:29" x14ac:dyDescent="0.25">
      <c r="A30" s="26" t="s">
        <v>218</v>
      </c>
      <c r="B30" s="79">
        <f t="shared" si="2"/>
        <v>3622</v>
      </c>
      <c r="C30" s="79">
        <f t="shared" si="3"/>
        <v>1822</v>
      </c>
      <c r="D30" s="79">
        <f t="shared" si="4"/>
        <v>1800</v>
      </c>
      <c r="E30" s="79"/>
      <c r="F30" s="79">
        <v>920</v>
      </c>
      <c r="G30" s="79">
        <v>497</v>
      </c>
      <c r="H30" s="79">
        <v>423</v>
      </c>
      <c r="I30" s="79"/>
      <c r="J30" s="79">
        <v>654</v>
      </c>
      <c r="K30" s="79">
        <v>313</v>
      </c>
      <c r="L30" s="79">
        <v>341</v>
      </c>
      <c r="M30" s="79"/>
      <c r="N30" s="79">
        <v>655</v>
      </c>
      <c r="O30" s="79">
        <v>315</v>
      </c>
      <c r="P30" s="79">
        <v>340</v>
      </c>
      <c r="Q30" s="79"/>
      <c r="R30" s="79">
        <v>541</v>
      </c>
      <c r="S30" s="79">
        <v>286</v>
      </c>
      <c r="T30" s="79">
        <v>255</v>
      </c>
      <c r="U30" s="79"/>
      <c r="V30" s="79">
        <v>408</v>
      </c>
      <c r="W30" s="79">
        <v>189</v>
      </c>
      <c r="X30" s="79">
        <v>219</v>
      </c>
      <c r="Y30" s="79"/>
      <c r="Z30" s="79">
        <v>444</v>
      </c>
      <c r="AA30" s="79">
        <v>222</v>
      </c>
      <c r="AB30" s="79">
        <v>222</v>
      </c>
      <c r="AC30" s="121"/>
    </row>
    <row r="31" spans="1:29" x14ac:dyDescent="0.25">
      <c r="A31" s="26" t="s">
        <v>219</v>
      </c>
      <c r="B31" s="79">
        <f t="shared" si="2"/>
        <v>1265</v>
      </c>
      <c r="C31" s="79">
        <f t="shared" si="3"/>
        <v>594</v>
      </c>
      <c r="D31" s="79">
        <f t="shared" si="4"/>
        <v>671</v>
      </c>
      <c r="E31" s="79"/>
      <c r="F31" s="79">
        <v>340</v>
      </c>
      <c r="G31" s="79">
        <v>170</v>
      </c>
      <c r="H31" s="79">
        <v>170</v>
      </c>
      <c r="I31" s="79"/>
      <c r="J31" s="79">
        <v>243</v>
      </c>
      <c r="K31" s="79">
        <v>105</v>
      </c>
      <c r="L31" s="79">
        <v>138</v>
      </c>
      <c r="M31" s="79"/>
      <c r="N31" s="79">
        <v>216</v>
      </c>
      <c r="O31" s="79">
        <v>106</v>
      </c>
      <c r="P31" s="79">
        <v>110</v>
      </c>
      <c r="Q31" s="79"/>
      <c r="R31" s="79">
        <v>151</v>
      </c>
      <c r="S31" s="79">
        <v>64</v>
      </c>
      <c r="T31" s="79">
        <v>87</v>
      </c>
      <c r="U31" s="79"/>
      <c r="V31" s="79">
        <v>158</v>
      </c>
      <c r="W31" s="79">
        <v>76</v>
      </c>
      <c r="X31" s="79">
        <v>82</v>
      </c>
      <c r="Y31" s="79"/>
      <c r="Z31" s="79">
        <v>157</v>
      </c>
      <c r="AA31" s="79">
        <v>73</v>
      </c>
      <c r="AB31" s="79">
        <v>84</v>
      </c>
      <c r="AC31" s="121"/>
    </row>
    <row r="32" spans="1:29" x14ac:dyDescent="0.25">
      <c r="A32" s="26" t="s">
        <v>220</v>
      </c>
      <c r="B32" s="79">
        <f t="shared" si="2"/>
        <v>1305</v>
      </c>
      <c r="C32" s="79">
        <f t="shared" si="3"/>
        <v>660</v>
      </c>
      <c r="D32" s="79">
        <f t="shared" si="4"/>
        <v>645</v>
      </c>
      <c r="E32" s="79"/>
      <c r="F32" s="79">
        <v>334</v>
      </c>
      <c r="G32" s="79">
        <v>173</v>
      </c>
      <c r="H32" s="79">
        <v>161</v>
      </c>
      <c r="I32" s="79"/>
      <c r="J32" s="79">
        <v>219</v>
      </c>
      <c r="K32" s="79">
        <v>92</v>
      </c>
      <c r="L32" s="79">
        <v>127</v>
      </c>
      <c r="M32" s="79"/>
      <c r="N32" s="79">
        <v>199</v>
      </c>
      <c r="O32" s="79">
        <v>109</v>
      </c>
      <c r="P32" s="79">
        <v>90</v>
      </c>
      <c r="Q32" s="79"/>
      <c r="R32" s="79">
        <v>223</v>
      </c>
      <c r="S32" s="79">
        <v>121</v>
      </c>
      <c r="T32" s="79">
        <v>102</v>
      </c>
      <c r="U32" s="79"/>
      <c r="V32" s="79">
        <v>183</v>
      </c>
      <c r="W32" s="79">
        <v>97</v>
      </c>
      <c r="X32" s="79">
        <v>86</v>
      </c>
      <c r="Y32" s="79"/>
      <c r="Z32" s="79">
        <v>147</v>
      </c>
      <c r="AA32" s="79">
        <v>68</v>
      </c>
      <c r="AB32" s="79">
        <v>79</v>
      </c>
      <c r="AC32" s="121"/>
    </row>
    <row r="33" spans="1:29" x14ac:dyDescent="0.25">
      <c r="A33" s="26" t="s">
        <v>221</v>
      </c>
      <c r="B33" s="79">
        <f t="shared" si="2"/>
        <v>5550</v>
      </c>
      <c r="C33" s="79">
        <f t="shared" si="3"/>
        <v>2733</v>
      </c>
      <c r="D33" s="79">
        <f t="shared" si="4"/>
        <v>2817</v>
      </c>
      <c r="E33" s="79"/>
      <c r="F33" s="79">
        <v>1389</v>
      </c>
      <c r="G33" s="79">
        <v>701</v>
      </c>
      <c r="H33" s="79">
        <v>688</v>
      </c>
      <c r="I33" s="79"/>
      <c r="J33" s="79">
        <v>957</v>
      </c>
      <c r="K33" s="79">
        <v>472</v>
      </c>
      <c r="L33" s="79">
        <v>485</v>
      </c>
      <c r="M33" s="79"/>
      <c r="N33" s="79">
        <v>897</v>
      </c>
      <c r="O33" s="79">
        <v>439</v>
      </c>
      <c r="P33" s="79">
        <v>458</v>
      </c>
      <c r="Q33" s="79"/>
      <c r="R33" s="79">
        <v>871</v>
      </c>
      <c r="S33" s="79">
        <v>443</v>
      </c>
      <c r="T33" s="79">
        <v>428</v>
      </c>
      <c r="U33" s="79"/>
      <c r="V33" s="79">
        <v>705</v>
      </c>
      <c r="W33" s="79">
        <v>343</v>
      </c>
      <c r="X33" s="79">
        <v>362</v>
      </c>
      <c r="Y33" s="79"/>
      <c r="Z33" s="79">
        <v>731</v>
      </c>
      <c r="AA33" s="79">
        <v>335</v>
      </c>
      <c r="AB33" s="79">
        <v>396</v>
      </c>
      <c r="AC33" s="121"/>
    </row>
    <row r="34" spans="1:29" x14ac:dyDescent="0.25">
      <c r="A34" s="26" t="s">
        <v>222</v>
      </c>
      <c r="B34" s="79">
        <f t="shared" si="2"/>
        <v>3743</v>
      </c>
      <c r="C34" s="79">
        <f t="shared" si="3"/>
        <v>1799</v>
      </c>
      <c r="D34" s="79">
        <f t="shared" si="4"/>
        <v>1944</v>
      </c>
      <c r="E34" s="79"/>
      <c r="F34" s="79">
        <v>815</v>
      </c>
      <c r="G34" s="79">
        <v>387</v>
      </c>
      <c r="H34" s="79">
        <v>428</v>
      </c>
      <c r="I34" s="79"/>
      <c r="J34" s="79">
        <v>657</v>
      </c>
      <c r="K34" s="79">
        <v>329</v>
      </c>
      <c r="L34" s="79">
        <v>328</v>
      </c>
      <c r="M34" s="79"/>
      <c r="N34" s="79">
        <v>636</v>
      </c>
      <c r="O34" s="79">
        <v>303</v>
      </c>
      <c r="P34" s="79">
        <v>333</v>
      </c>
      <c r="Q34" s="79"/>
      <c r="R34" s="79">
        <v>582</v>
      </c>
      <c r="S34" s="79">
        <v>261</v>
      </c>
      <c r="T34" s="79">
        <v>321</v>
      </c>
      <c r="U34" s="79"/>
      <c r="V34" s="79">
        <v>552</v>
      </c>
      <c r="W34" s="79">
        <v>271</v>
      </c>
      <c r="X34" s="79">
        <v>281</v>
      </c>
      <c r="Y34" s="79"/>
      <c r="Z34" s="79">
        <v>501</v>
      </c>
      <c r="AA34" s="79">
        <v>248</v>
      </c>
      <c r="AB34" s="79">
        <v>253</v>
      </c>
    </row>
    <row r="35" spans="1:29" ht="15.75" thickBot="1" x14ac:dyDescent="0.3">
      <c r="A35" s="27" t="s">
        <v>223</v>
      </c>
      <c r="B35" s="141">
        <f t="shared" si="2"/>
        <v>1262</v>
      </c>
      <c r="C35" s="141">
        <f t="shared" si="3"/>
        <v>609</v>
      </c>
      <c r="D35" s="141">
        <f>+H35+L35+P35+T35+X35+AB35</f>
        <v>653</v>
      </c>
      <c r="E35" s="141"/>
      <c r="F35" s="141">
        <v>251</v>
      </c>
      <c r="G35" s="141">
        <v>119</v>
      </c>
      <c r="H35" s="141">
        <v>132</v>
      </c>
      <c r="I35" s="141"/>
      <c r="J35" s="141">
        <v>277</v>
      </c>
      <c r="K35" s="141">
        <v>135</v>
      </c>
      <c r="L35" s="141">
        <v>142</v>
      </c>
      <c r="M35" s="141"/>
      <c r="N35" s="141">
        <v>249</v>
      </c>
      <c r="O35" s="141">
        <v>110</v>
      </c>
      <c r="P35" s="141">
        <v>139</v>
      </c>
      <c r="Q35" s="141"/>
      <c r="R35" s="141">
        <v>187</v>
      </c>
      <c r="S35" s="141">
        <v>88</v>
      </c>
      <c r="T35" s="141">
        <v>99</v>
      </c>
      <c r="U35" s="141"/>
      <c r="V35" s="141">
        <v>152</v>
      </c>
      <c r="W35" s="141">
        <v>85</v>
      </c>
      <c r="X35" s="141">
        <v>67</v>
      </c>
      <c r="Y35" s="141"/>
      <c r="Z35" s="141">
        <v>146</v>
      </c>
      <c r="AA35" s="141">
        <v>72</v>
      </c>
      <c r="AB35" s="141">
        <v>74</v>
      </c>
      <c r="AC35" s="121"/>
    </row>
    <row r="36" spans="1:29" x14ac:dyDescent="0.25">
      <c r="A36" s="218" t="s">
        <v>122</v>
      </c>
      <c r="B36" s="218"/>
      <c r="C36" s="218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AC36" s="121"/>
    </row>
    <row r="37" spans="1:29" x14ac:dyDescent="0.25">
      <c r="AC37" s="121"/>
    </row>
    <row r="38" spans="1:29" x14ac:dyDescent="0.25">
      <c r="AC38" s="121"/>
    </row>
    <row r="39" spans="1:29" x14ac:dyDescent="0.25">
      <c r="AC39" s="121"/>
    </row>
    <row r="40" spans="1:29" x14ac:dyDescent="0.25">
      <c r="AC40" s="121"/>
    </row>
    <row r="41" spans="1:29" x14ac:dyDescent="0.25">
      <c r="AC41" s="120"/>
    </row>
    <row r="42" spans="1:29" x14ac:dyDescent="0.25">
      <c r="AC42" s="121"/>
    </row>
    <row r="43" spans="1:29" x14ac:dyDescent="0.25">
      <c r="AC43" s="121"/>
    </row>
    <row r="44" spans="1:29" x14ac:dyDescent="0.25">
      <c r="AC44" s="121"/>
    </row>
  </sheetData>
  <mergeCells count="14">
    <mergeCell ref="R6:T6"/>
    <mergeCell ref="V6:X6"/>
    <mergeCell ref="Z6:AB6"/>
    <mergeCell ref="A36:O3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hyperlinks>
    <hyperlink ref="AC2" location="Contenido!A1" display="Contenido" xr:uid="{336116C8-8BEA-4748-88D7-B47824C50414}"/>
  </hyperlinks>
  <pageMargins left="0.7" right="0.7" top="0.75" bottom="0.75" header="0.3" footer="0.3"/>
  <pageSetup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D960D-1143-4CB4-927B-4A9551EF12EB}">
  <sheetPr>
    <tabColor rgb="FFF2DAB1"/>
    <pageSetUpPr fitToPage="1"/>
  </sheetPr>
  <dimension ref="A1:AC44"/>
  <sheetViews>
    <sheetView showGridLines="0" topLeftCell="C1" workbookViewId="0">
      <selection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140625" customWidth="1"/>
    <col min="6" max="8" width="8.28515625" customWidth="1"/>
    <col min="9" max="9" width="1.28515625" customWidth="1"/>
    <col min="10" max="12" width="8.28515625" customWidth="1"/>
    <col min="13" max="13" width="1.42578125" customWidth="1"/>
    <col min="14" max="16" width="8.28515625" customWidth="1"/>
    <col min="17" max="17" width="1.42578125" customWidth="1"/>
    <col min="18" max="20" width="8.28515625" customWidth="1"/>
    <col min="21" max="21" width="1.140625" customWidth="1"/>
    <col min="22" max="24" width="8.28515625" customWidth="1"/>
    <col min="25" max="25" width="1.140625" customWidth="1"/>
    <col min="26" max="28" width="8.28515625" customWidth="1"/>
    <col min="29" max="29" width="14" style="119" customWidth="1"/>
  </cols>
  <sheetData>
    <row r="1" spans="1:29" x14ac:dyDescent="0.25">
      <c r="A1" s="223" t="s">
        <v>287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</row>
    <row r="2" spans="1:29" x14ac:dyDescent="0.25">
      <c r="A2" s="224" t="s">
        <v>288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114" t="s">
        <v>0</v>
      </c>
    </row>
    <row r="3" spans="1:29" x14ac:dyDescent="0.25">
      <c r="A3" s="223" t="s">
        <v>195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</row>
    <row r="4" spans="1:29" x14ac:dyDescent="0.25">
      <c r="A4" s="224" t="s">
        <v>112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</row>
    <row r="5" spans="1:29" x14ac:dyDescent="0.25">
      <c r="A5" s="224" t="s">
        <v>182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120"/>
    </row>
    <row r="6" spans="1:29" x14ac:dyDescent="0.25">
      <c r="A6" s="227" t="s">
        <v>196</v>
      </c>
      <c r="B6" s="226" t="s">
        <v>130</v>
      </c>
      <c r="C6" s="226"/>
      <c r="D6" s="226"/>
      <c r="E6" s="82"/>
      <c r="F6" s="226" t="s">
        <v>158</v>
      </c>
      <c r="G6" s="226"/>
      <c r="H6" s="226"/>
      <c r="I6" s="82"/>
      <c r="J6" s="226" t="s">
        <v>159</v>
      </c>
      <c r="K6" s="226"/>
      <c r="L6" s="226"/>
      <c r="M6" s="82"/>
      <c r="N6" s="226" t="s">
        <v>160</v>
      </c>
      <c r="O6" s="226"/>
      <c r="P6" s="226"/>
      <c r="Q6" s="82"/>
      <c r="R6" s="226" t="s">
        <v>162</v>
      </c>
      <c r="S6" s="226"/>
      <c r="T6" s="226"/>
      <c r="U6" s="82"/>
      <c r="V6" s="226" t="s">
        <v>163</v>
      </c>
      <c r="W6" s="226"/>
      <c r="X6" s="226"/>
      <c r="Y6" s="82"/>
      <c r="Z6" s="226" t="s">
        <v>164</v>
      </c>
      <c r="AA6" s="226"/>
      <c r="AB6" s="226"/>
    </row>
    <row r="7" spans="1:29" x14ac:dyDescent="0.25">
      <c r="A7" s="227"/>
      <c r="B7" s="83" t="s">
        <v>130</v>
      </c>
      <c r="C7" s="83" t="s">
        <v>184</v>
      </c>
      <c r="D7" s="83" t="s">
        <v>185</v>
      </c>
      <c r="E7" s="82"/>
      <c r="F7" s="83" t="s">
        <v>130</v>
      </c>
      <c r="G7" s="83" t="s">
        <v>184</v>
      </c>
      <c r="H7" s="83" t="s">
        <v>185</v>
      </c>
      <c r="I7" s="82"/>
      <c r="J7" s="83" t="s">
        <v>130</v>
      </c>
      <c r="K7" s="83" t="s">
        <v>184</v>
      </c>
      <c r="L7" s="83" t="s">
        <v>185</v>
      </c>
      <c r="M7" s="82"/>
      <c r="N7" s="83" t="s">
        <v>130</v>
      </c>
      <c r="O7" s="83" t="s">
        <v>184</v>
      </c>
      <c r="P7" s="83" t="s">
        <v>185</v>
      </c>
      <c r="Q7" s="82"/>
      <c r="R7" s="83" t="s">
        <v>130</v>
      </c>
      <c r="S7" s="83" t="s">
        <v>184</v>
      </c>
      <c r="T7" s="83" t="s">
        <v>185</v>
      </c>
      <c r="U7" s="82"/>
      <c r="V7" s="83" t="s">
        <v>130</v>
      </c>
      <c r="W7" s="83" t="s">
        <v>184</v>
      </c>
      <c r="X7" s="83" t="s">
        <v>185</v>
      </c>
      <c r="Y7" s="82"/>
      <c r="Z7" s="83" t="s">
        <v>130</v>
      </c>
      <c r="AA7" s="83" t="s">
        <v>184</v>
      </c>
      <c r="AB7" s="83" t="s">
        <v>185</v>
      </c>
      <c r="AC7" s="120"/>
    </row>
    <row r="8" spans="1:29" s="2" customFormat="1" x14ac:dyDescent="0.25">
      <c r="A8" s="25" t="s">
        <v>130</v>
      </c>
      <c r="B8" s="80">
        <v>92.765023501534387</v>
      </c>
      <c r="C8" s="80">
        <v>91.56153250773994</v>
      </c>
      <c r="D8" s="80">
        <v>93.977618342041652</v>
      </c>
      <c r="E8" s="80"/>
      <c r="F8" s="80">
        <v>89.325213154689393</v>
      </c>
      <c r="G8" s="80">
        <v>87.789215223344982</v>
      </c>
      <c r="H8" s="80">
        <v>90.962157809983907</v>
      </c>
      <c r="I8" s="80"/>
      <c r="J8" s="80">
        <v>90.582433067167685</v>
      </c>
      <c r="K8" s="80">
        <v>89.290233521223968</v>
      </c>
      <c r="L8" s="80">
        <v>91.929487948195231</v>
      </c>
      <c r="M8" s="80"/>
      <c r="N8" s="80">
        <v>94.612709453050897</v>
      </c>
      <c r="O8" s="80">
        <v>93.318457914962195</v>
      </c>
      <c r="P8" s="80">
        <v>95.960247805885388</v>
      </c>
      <c r="Q8" s="80"/>
      <c r="R8" s="80">
        <v>91.458135360574389</v>
      </c>
      <c r="S8" s="80">
        <v>89.848468793048639</v>
      </c>
      <c r="T8" s="80">
        <v>93.056286165176232</v>
      </c>
      <c r="U8" s="80"/>
      <c r="V8" s="80">
        <v>94.568893994511456</v>
      </c>
      <c r="W8" s="80">
        <v>94.283854166666671</v>
      </c>
      <c r="X8" s="80">
        <v>94.842908999874837</v>
      </c>
      <c r="Y8" s="80"/>
      <c r="Z8" s="80">
        <v>97.771699246113826</v>
      </c>
      <c r="AA8" s="80">
        <v>97.213751039645132</v>
      </c>
      <c r="AB8" s="80">
        <v>98.289389067524112</v>
      </c>
      <c r="AC8" s="120"/>
    </row>
    <row r="9" spans="1:29" x14ac:dyDescent="0.25">
      <c r="A9" s="26" t="s">
        <v>197</v>
      </c>
      <c r="B9" s="81">
        <v>93.906878712397017</v>
      </c>
      <c r="C9" s="81">
        <v>93.770856507230263</v>
      </c>
      <c r="D9" s="81">
        <v>94.052339413164148</v>
      </c>
      <c r="E9" s="81"/>
      <c r="F9" s="81">
        <v>89.290161892901622</v>
      </c>
      <c r="G9" s="81">
        <v>89.772727272727266</v>
      </c>
      <c r="H9" s="81">
        <v>88.705234159779607</v>
      </c>
      <c r="I9" s="81"/>
      <c r="J9" s="81">
        <v>93.935309973045818</v>
      </c>
      <c r="K9" s="81">
        <v>94.285714285714278</v>
      </c>
      <c r="L9" s="81">
        <v>93.55742296918767</v>
      </c>
      <c r="M9" s="81"/>
      <c r="N9" s="81">
        <v>96.282527881040892</v>
      </c>
      <c r="O9" s="81">
        <v>97.59299781181619</v>
      </c>
      <c r="P9" s="81">
        <v>94.571428571428569</v>
      </c>
      <c r="Q9" s="81"/>
      <c r="R9" s="81">
        <v>89.710289710289715</v>
      </c>
      <c r="S9" s="81">
        <v>86.693548387096769</v>
      </c>
      <c r="T9" s="81">
        <v>92.673267326732685</v>
      </c>
      <c r="U9" s="81"/>
      <c r="V9" s="81">
        <v>97.145877378435515</v>
      </c>
      <c r="W9" s="81">
        <v>98.05194805194806</v>
      </c>
      <c r="X9" s="81">
        <v>96.280991735537185</v>
      </c>
      <c r="Y9" s="81"/>
      <c r="Z9" s="81">
        <v>97.065217391304344</v>
      </c>
      <c r="AA9" s="81">
        <v>96.717724288840273</v>
      </c>
      <c r="AB9" s="81">
        <v>97.408207343412528</v>
      </c>
      <c r="AC9" s="120"/>
    </row>
    <row r="10" spans="1:29" x14ac:dyDescent="0.25">
      <c r="A10" s="26" t="s">
        <v>198</v>
      </c>
      <c r="B10" s="81">
        <v>94.792737238780404</v>
      </c>
      <c r="C10" s="81">
        <v>94.061583577712611</v>
      </c>
      <c r="D10" s="81">
        <v>95.434083601286162</v>
      </c>
      <c r="E10" s="81"/>
      <c r="F10" s="81">
        <v>83.713355048859938</v>
      </c>
      <c r="G10" s="81">
        <v>83.673469387755105</v>
      </c>
      <c r="H10" s="81">
        <v>83.75</v>
      </c>
      <c r="I10" s="81"/>
      <c r="J10" s="81">
        <v>89.08554572271386</v>
      </c>
      <c r="K10" s="81">
        <v>86.627906976744185</v>
      </c>
      <c r="L10" s="81">
        <v>91.616766467065872</v>
      </c>
      <c r="M10" s="81"/>
      <c r="N10" s="81">
        <v>89.622641509433961</v>
      </c>
      <c r="O10" s="81">
        <v>91.358024691358025</v>
      </c>
      <c r="P10" s="81">
        <v>87.820512820512818</v>
      </c>
      <c r="Q10" s="81"/>
      <c r="R10" s="81">
        <v>98.200899550224889</v>
      </c>
      <c r="S10" s="81">
        <v>97.894736842105274</v>
      </c>
      <c r="T10" s="81">
        <v>98.429319371727757</v>
      </c>
      <c r="U10" s="81"/>
      <c r="V10" s="81">
        <v>97.268588770864952</v>
      </c>
      <c r="W10" s="81">
        <v>95.751633986928113</v>
      </c>
      <c r="X10" s="81">
        <v>98.583569405099141</v>
      </c>
      <c r="Y10" s="81"/>
      <c r="Z10" s="81">
        <v>99.682034976152622</v>
      </c>
      <c r="AA10" s="81">
        <v>99.657534246575338</v>
      </c>
      <c r="AB10" s="81">
        <v>99.703264094955486</v>
      </c>
    </row>
    <row r="11" spans="1:29" x14ac:dyDescent="0.25">
      <c r="A11" s="26" t="s">
        <v>199</v>
      </c>
      <c r="B11" s="81">
        <v>93.009259259259252</v>
      </c>
      <c r="C11" s="81">
        <v>91.317991631799174</v>
      </c>
      <c r="D11" s="81">
        <v>94.352159468438529</v>
      </c>
      <c r="E11" s="81"/>
      <c r="F11" s="81">
        <v>92.1875</v>
      </c>
      <c r="G11" s="81">
        <v>85.714285714285708</v>
      </c>
      <c r="H11" s="81">
        <v>97.222222222222214</v>
      </c>
      <c r="I11" s="81"/>
      <c r="J11" s="81">
        <v>78.494623655913969</v>
      </c>
      <c r="K11" s="81">
        <v>67.346938775510196</v>
      </c>
      <c r="L11" s="81">
        <v>90.909090909090907</v>
      </c>
      <c r="M11" s="81"/>
      <c r="N11" s="81">
        <v>89.772727272727266</v>
      </c>
      <c r="O11" s="81">
        <v>82.978723404255319</v>
      </c>
      <c r="P11" s="81">
        <v>97.560975609756099</v>
      </c>
      <c r="Q11" s="81"/>
      <c r="R11" s="81">
        <v>91.504178272980496</v>
      </c>
      <c r="S11" s="81">
        <v>88.719512195121951</v>
      </c>
      <c r="T11" s="81">
        <v>93.84615384615384</v>
      </c>
      <c r="U11" s="81"/>
      <c r="V11" s="81">
        <v>91.147540983606561</v>
      </c>
      <c r="W11" s="81">
        <v>93.023255813953483</v>
      </c>
      <c r="X11" s="81">
        <v>89.772727272727266</v>
      </c>
      <c r="Y11" s="81"/>
      <c r="Z11" s="81">
        <v>99.659284497444631</v>
      </c>
      <c r="AA11" s="81">
        <v>100</v>
      </c>
      <c r="AB11" s="81">
        <v>99.413489736070375</v>
      </c>
    </row>
    <row r="12" spans="1:29" x14ac:dyDescent="0.25">
      <c r="A12" s="26" t="s">
        <v>200</v>
      </c>
      <c r="B12" s="81">
        <v>93.836032388663966</v>
      </c>
      <c r="C12" s="81">
        <v>93.396607431340868</v>
      </c>
      <c r="D12" s="81">
        <v>94.277597402597408</v>
      </c>
      <c r="E12" s="81"/>
      <c r="F12" s="81">
        <v>91.200951248513675</v>
      </c>
      <c r="G12" s="81">
        <v>90.529875986471254</v>
      </c>
      <c r="H12" s="81">
        <v>91.949685534591197</v>
      </c>
      <c r="I12" s="81"/>
      <c r="J12" s="81">
        <v>92.559726962457333</v>
      </c>
      <c r="K12" s="81">
        <v>91.333333333333329</v>
      </c>
      <c r="L12" s="81">
        <v>93.84615384615384</v>
      </c>
      <c r="M12" s="81"/>
      <c r="N12" s="81">
        <v>96.786248131539608</v>
      </c>
      <c r="O12" s="81">
        <v>95.982142857142861</v>
      </c>
      <c r="P12" s="81">
        <v>97.597597597597598</v>
      </c>
      <c r="Q12" s="81"/>
      <c r="R12" s="81">
        <v>91.769955379276155</v>
      </c>
      <c r="S12" s="81">
        <v>89.793915603532866</v>
      </c>
      <c r="T12" s="81">
        <v>93.787575150300611</v>
      </c>
      <c r="U12" s="81"/>
      <c r="V12" s="81">
        <v>92.773109243697476</v>
      </c>
      <c r="W12" s="81">
        <v>95.058823529411768</v>
      </c>
      <c r="X12" s="81">
        <v>90.695187165775408</v>
      </c>
      <c r="Y12" s="81"/>
      <c r="Z12" s="81">
        <v>99.12115505335845</v>
      </c>
      <c r="AA12" s="81">
        <v>99.354005167958661</v>
      </c>
      <c r="AB12" s="81">
        <v>98.901098901098905</v>
      </c>
    </row>
    <row r="13" spans="1:29" x14ac:dyDescent="0.25">
      <c r="A13" s="26" t="s">
        <v>201</v>
      </c>
      <c r="B13" s="81">
        <v>96.040034812880776</v>
      </c>
      <c r="C13" s="81">
        <v>94.444444444444443</v>
      </c>
      <c r="D13" s="81">
        <v>97.858472998137799</v>
      </c>
      <c r="E13" s="81"/>
      <c r="F13" s="81">
        <v>95.478723404255319</v>
      </c>
      <c r="G13" s="81">
        <v>94.73684210526315</v>
      </c>
      <c r="H13" s="81">
        <v>96.407185628742525</v>
      </c>
      <c r="I13" s="81"/>
      <c r="J13" s="81">
        <v>95.303867403314911</v>
      </c>
      <c r="K13" s="81">
        <v>92.537313432835816</v>
      </c>
      <c r="L13" s="81">
        <v>98.757763975155271</v>
      </c>
      <c r="M13" s="81"/>
      <c r="N13" s="81">
        <v>99.433427762039656</v>
      </c>
      <c r="O13" s="81">
        <v>98.918918918918919</v>
      </c>
      <c r="P13" s="81">
        <v>100</v>
      </c>
      <c r="Q13" s="81"/>
      <c r="R13" s="81">
        <v>94.650205761316869</v>
      </c>
      <c r="S13" s="81">
        <v>94.274809160305338</v>
      </c>
      <c r="T13" s="81">
        <v>95.089285714285708</v>
      </c>
      <c r="U13" s="81"/>
      <c r="V13" s="81">
        <v>93.495934959349597</v>
      </c>
      <c r="W13" s="81">
        <v>88.58695652173914</v>
      </c>
      <c r="X13" s="81">
        <v>98.378378378378386</v>
      </c>
      <c r="Y13" s="81"/>
      <c r="Z13" s="81">
        <v>98.579545454545453</v>
      </c>
      <c r="AA13" s="81">
        <v>97.814207650273218</v>
      </c>
      <c r="AB13" s="81">
        <v>99.408284023668642</v>
      </c>
      <c r="AC13" s="121"/>
    </row>
    <row r="14" spans="1:29" x14ac:dyDescent="0.25">
      <c r="A14" s="26" t="s">
        <v>202</v>
      </c>
      <c r="B14" s="81">
        <v>96.09675645959318</v>
      </c>
      <c r="C14" s="81">
        <v>94.861878453038671</v>
      </c>
      <c r="D14" s="81">
        <v>97.319474835886211</v>
      </c>
      <c r="E14" s="81"/>
      <c r="F14" s="81">
        <v>93.111931119311194</v>
      </c>
      <c r="G14" s="81">
        <v>90.291262135922338</v>
      </c>
      <c r="H14" s="81">
        <v>96.009975062344139</v>
      </c>
      <c r="I14" s="81"/>
      <c r="J14" s="81">
        <v>94.23368740515933</v>
      </c>
      <c r="K14" s="81">
        <v>93.272171253822634</v>
      </c>
      <c r="L14" s="81">
        <v>95.180722891566262</v>
      </c>
      <c r="M14" s="81"/>
      <c r="N14" s="81">
        <v>96.238244514106583</v>
      </c>
      <c r="O14" s="81">
        <v>95.280235988200587</v>
      </c>
      <c r="P14" s="81">
        <v>97.324414715719058</v>
      </c>
      <c r="Q14" s="81"/>
      <c r="R14" s="81">
        <v>97.258064516129025</v>
      </c>
      <c r="S14" s="81">
        <v>96.644295302013433</v>
      </c>
      <c r="T14" s="81">
        <v>97.826086956521735</v>
      </c>
      <c r="U14" s="81"/>
      <c r="V14" s="81">
        <v>98.571428571428584</v>
      </c>
      <c r="W14" s="81">
        <v>97.85407725321889</v>
      </c>
      <c r="X14" s="81">
        <v>99.221789883268485</v>
      </c>
      <c r="Y14" s="81"/>
      <c r="Z14" s="81">
        <v>100</v>
      </c>
      <c r="AA14" s="81">
        <v>100</v>
      </c>
      <c r="AB14" s="81">
        <v>100</v>
      </c>
      <c r="AC14" s="120"/>
    </row>
    <row r="15" spans="1:29" x14ac:dyDescent="0.25">
      <c r="A15" s="26" t="s">
        <v>203</v>
      </c>
      <c r="B15" s="81">
        <v>97.374701670644399</v>
      </c>
      <c r="C15" s="81">
        <v>96.749226006191947</v>
      </c>
      <c r="D15" s="81">
        <v>98.036006546644856</v>
      </c>
      <c r="E15" s="81"/>
      <c r="F15" s="81">
        <v>96.414342629482078</v>
      </c>
      <c r="G15" s="81">
        <v>94.642857142857139</v>
      </c>
      <c r="H15" s="81">
        <v>97.841726618705039</v>
      </c>
      <c r="I15" s="81"/>
      <c r="J15" s="81">
        <v>94.883720930232556</v>
      </c>
      <c r="K15" s="81">
        <v>95</v>
      </c>
      <c r="L15" s="81">
        <v>94.73684210526315</v>
      </c>
      <c r="M15" s="81"/>
      <c r="N15" s="81">
        <v>98</v>
      </c>
      <c r="O15" s="81">
        <v>97.435897435897431</v>
      </c>
      <c r="P15" s="81">
        <v>98.496240601503757</v>
      </c>
      <c r="Q15" s="81"/>
      <c r="R15" s="81">
        <v>98.469387755102048</v>
      </c>
      <c r="S15" s="81">
        <v>97.247706422018354</v>
      </c>
      <c r="T15" s="81">
        <v>100</v>
      </c>
      <c r="U15" s="81"/>
      <c r="V15" s="81">
        <v>97.752808988764045</v>
      </c>
      <c r="W15" s="81">
        <v>98.019801980198025</v>
      </c>
      <c r="X15" s="81">
        <v>97.402597402597408</v>
      </c>
      <c r="Y15" s="81"/>
      <c r="Z15" s="81">
        <v>99.401197604790411</v>
      </c>
      <c r="AA15" s="81">
        <v>98.850574712643677</v>
      </c>
      <c r="AB15" s="81">
        <v>100</v>
      </c>
      <c r="AC15" s="121"/>
    </row>
    <row r="16" spans="1:29" x14ac:dyDescent="0.25">
      <c r="A16" s="26" t="s">
        <v>204</v>
      </c>
      <c r="B16" s="81">
        <v>95.481115107913666</v>
      </c>
      <c r="C16" s="81">
        <v>94.565461486638227</v>
      </c>
      <c r="D16" s="81">
        <v>96.398829619626383</v>
      </c>
      <c r="E16" s="81"/>
      <c r="F16" s="81">
        <v>91.542288557213936</v>
      </c>
      <c r="G16" s="81">
        <v>90.504807692307693</v>
      </c>
      <c r="H16" s="81">
        <v>92.654639175257742</v>
      </c>
      <c r="I16" s="81"/>
      <c r="J16" s="81">
        <v>94.361170592433979</v>
      </c>
      <c r="K16" s="81">
        <v>93.098591549295776</v>
      </c>
      <c r="L16" s="81">
        <v>95.65846599131693</v>
      </c>
      <c r="M16" s="81"/>
      <c r="N16" s="81">
        <v>95.418181818181807</v>
      </c>
      <c r="O16" s="81">
        <v>94.839609483960956</v>
      </c>
      <c r="P16" s="81">
        <v>96.048632218844986</v>
      </c>
      <c r="Q16" s="81"/>
      <c r="R16" s="81">
        <v>95.617283950617278</v>
      </c>
      <c r="S16" s="81">
        <v>94.671623296158614</v>
      </c>
      <c r="T16" s="81">
        <v>96.555965559655604</v>
      </c>
      <c r="U16" s="81"/>
      <c r="V16" s="81">
        <v>97.511768661735033</v>
      </c>
      <c r="W16" s="81">
        <v>96.508379888268152</v>
      </c>
      <c r="X16" s="81">
        <v>98.443579766536971</v>
      </c>
      <c r="Y16" s="81"/>
      <c r="Z16" s="81">
        <v>98.861209964412808</v>
      </c>
      <c r="AA16" s="81">
        <v>98.658718330849482</v>
      </c>
      <c r="AB16" s="81">
        <v>99.04632152588556</v>
      </c>
      <c r="AC16" s="121"/>
    </row>
    <row r="17" spans="1:29" x14ac:dyDescent="0.25">
      <c r="A17" s="26" t="s">
        <v>205</v>
      </c>
      <c r="B17" s="81">
        <v>91.928494041170097</v>
      </c>
      <c r="C17" s="81">
        <v>89.909718534253841</v>
      </c>
      <c r="D17" s="81">
        <v>94.029850746268664</v>
      </c>
      <c r="E17" s="81"/>
      <c r="F17" s="81">
        <v>90.942928039702224</v>
      </c>
      <c r="G17" s="81">
        <v>90.099009900990097</v>
      </c>
      <c r="H17" s="81">
        <v>91.791044776119406</v>
      </c>
      <c r="I17" s="81"/>
      <c r="J17" s="81">
        <v>89.08554572271386</v>
      </c>
      <c r="K17" s="81">
        <v>88.010899182561303</v>
      </c>
      <c r="L17" s="81">
        <v>90.353697749196144</v>
      </c>
      <c r="M17" s="81"/>
      <c r="N17" s="81">
        <v>91.068814055636892</v>
      </c>
      <c r="O17" s="81">
        <v>87.905604719764014</v>
      </c>
      <c r="P17" s="81">
        <v>94.186046511627907</v>
      </c>
      <c r="Q17" s="81"/>
      <c r="R17" s="81">
        <v>92.384105960264904</v>
      </c>
      <c r="S17" s="81">
        <v>88.410596026490069</v>
      </c>
      <c r="T17" s="81">
        <v>96.357615894039739</v>
      </c>
      <c r="U17" s="81"/>
      <c r="V17" s="81">
        <v>94.154488517745307</v>
      </c>
      <c r="W17" s="81">
        <v>92.307692307692307</v>
      </c>
      <c r="X17" s="81">
        <v>96.120689655172413</v>
      </c>
      <c r="Y17" s="81"/>
      <c r="Z17" s="81">
        <v>96.380090497737555</v>
      </c>
      <c r="AA17" s="81">
        <v>95.089285714285708</v>
      </c>
      <c r="AB17" s="81">
        <v>97.706422018348633</v>
      </c>
      <c r="AC17" s="121"/>
    </row>
    <row r="18" spans="1:29" x14ac:dyDescent="0.25">
      <c r="A18" s="26" t="s">
        <v>206</v>
      </c>
      <c r="B18" s="81">
        <v>91.581693146786819</v>
      </c>
      <c r="C18" s="81">
        <v>90.066698427822772</v>
      </c>
      <c r="D18" s="81">
        <v>93.083097261567517</v>
      </c>
      <c r="E18" s="81"/>
      <c r="F18" s="81">
        <v>84.833606110201856</v>
      </c>
      <c r="G18" s="81">
        <v>83.170466883821931</v>
      </c>
      <c r="H18" s="81">
        <v>86.51315789473685</v>
      </c>
      <c r="I18" s="81"/>
      <c r="J18" s="81">
        <v>91.418137553256244</v>
      </c>
      <c r="K18" s="81">
        <v>90.522478736330498</v>
      </c>
      <c r="L18" s="81">
        <v>92.317073170731717</v>
      </c>
      <c r="M18" s="81"/>
      <c r="N18" s="81">
        <v>93.611111111111114</v>
      </c>
      <c r="O18" s="81">
        <v>92.10526315789474</v>
      </c>
      <c r="P18" s="81">
        <v>95.125348189415035</v>
      </c>
      <c r="Q18" s="81"/>
      <c r="R18" s="81">
        <v>89.683124539425208</v>
      </c>
      <c r="S18" s="81">
        <v>86.666666666666671</v>
      </c>
      <c r="T18" s="81">
        <v>92.803598200899557</v>
      </c>
      <c r="U18" s="81"/>
      <c r="V18" s="81">
        <v>95.863309352517987</v>
      </c>
      <c r="W18" s="81">
        <v>95.378927911275412</v>
      </c>
      <c r="X18" s="81">
        <v>96.322241681260948</v>
      </c>
      <c r="Y18" s="81"/>
      <c r="Z18" s="81">
        <v>98.760724499523349</v>
      </c>
      <c r="AA18" s="81">
        <v>98.003992015968066</v>
      </c>
      <c r="AB18" s="81">
        <v>99.452554744525543</v>
      </c>
      <c r="AC18" s="121"/>
    </row>
    <row r="19" spans="1:29" x14ac:dyDescent="0.25">
      <c r="A19" s="26" t="s">
        <v>207</v>
      </c>
      <c r="B19" s="81">
        <v>91.470588235294116</v>
      </c>
      <c r="C19" s="81">
        <v>90.256410256410263</v>
      </c>
      <c r="D19" s="81">
        <v>92.582159624413137</v>
      </c>
      <c r="E19" s="81"/>
      <c r="F19" s="81">
        <v>85.504201680672267</v>
      </c>
      <c r="G19" s="81">
        <v>85.306122448979593</v>
      </c>
      <c r="H19" s="81">
        <v>85.714285714285708</v>
      </c>
      <c r="I19" s="81"/>
      <c r="J19" s="81">
        <v>87.30569948186529</v>
      </c>
      <c r="K19" s="81">
        <v>84.745762711864401</v>
      </c>
      <c r="L19" s="81">
        <v>89.473684210526315</v>
      </c>
      <c r="M19" s="81"/>
      <c r="N19" s="81">
        <v>95.287958115183244</v>
      </c>
      <c r="O19" s="81">
        <v>94.594594594594597</v>
      </c>
      <c r="P19" s="81">
        <v>95.939086294416242</v>
      </c>
      <c r="Q19" s="81"/>
      <c r="R19" s="81">
        <v>90.853658536585371</v>
      </c>
      <c r="S19" s="81">
        <v>87.24832214765101</v>
      </c>
      <c r="T19" s="81">
        <v>93.85474860335195</v>
      </c>
      <c r="U19" s="81"/>
      <c r="V19" s="81">
        <v>96.680497925311201</v>
      </c>
      <c r="W19" s="81">
        <v>97.52066115702479</v>
      </c>
      <c r="X19" s="81">
        <v>95.833333333333343</v>
      </c>
      <c r="Y19" s="81"/>
      <c r="Z19" s="81">
        <v>100</v>
      </c>
      <c r="AA19" s="81">
        <v>100</v>
      </c>
      <c r="AB19" s="81">
        <v>100</v>
      </c>
      <c r="AC19" s="121"/>
    </row>
    <row r="20" spans="1:29" x14ac:dyDescent="0.25">
      <c r="A20" s="108" t="s">
        <v>208</v>
      </c>
      <c r="B20" s="81">
        <v>87.513997760358336</v>
      </c>
      <c r="C20" s="81">
        <v>86.386333771353492</v>
      </c>
      <c r="D20" s="81">
        <v>88.799041629230317</v>
      </c>
      <c r="E20" s="81"/>
      <c r="F20" s="81">
        <v>83.388981636060095</v>
      </c>
      <c r="G20" s="81">
        <v>80.469897209985319</v>
      </c>
      <c r="H20" s="81">
        <v>87.2340425531915</v>
      </c>
      <c r="I20" s="81"/>
      <c r="J20" s="81">
        <v>92.213883677298313</v>
      </c>
      <c r="K20" s="81">
        <v>90.049751243781088</v>
      </c>
      <c r="L20" s="81">
        <v>95.032397408207345</v>
      </c>
      <c r="M20" s="81"/>
      <c r="N20" s="81">
        <v>95.573440643863179</v>
      </c>
      <c r="O20" s="81">
        <v>92.563600782778863</v>
      </c>
      <c r="P20" s="81">
        <v>98.757763975155271</v>
      </c>
      <c r="Q20" s="81"/>
      <c r="R20" s="81">
        <v>74.317295188556571</v>
      </c>
      <c r="S20" s="81">
        <v>76.654182272159801</v>
      </c>
      <c r="T20" s="81">
        <v>71.777476255088189</v>
      </c>
      <c r="U20" s="81"/>
      <c r="V20" s="81">
        <v>91.801878736122973</v>
      </c>
      <c r="W20" s="81">
        <v>91.162029459901802</v>
      </c>
      <c r="X20" s="81">
        <v>92.5</v>
      </c>
      <c r="Y20" s="81"/>
      <c r="Z20" s="81">
        <v>93.62786745964317</v>
      </c>
      <c r="AA20" s="81">
        <v>92.307692307692307</v>
      </c>
      <c r="AB20" s="81">
        <v>94.991364421416236</v>
      </c>
      <c r="AC20" s="121"/>
    </row>
    <row r="21" spans="1:29" x14ac:dyDescent="0.25">
      <c r="A21" s="26" t="s">
        <v>209</v>
      </c>
      <c r="B21" s="81">
        <v>92.425905598243688</v>
      </c>
      <c r="C21" s="81">
        <v>89.324618736383442</v>
      </c>
      <c r="D21" s="81">
        <v>95.575221238938056</v>
      </c>
      <c r="E21" s="81"/>
      <c r="F21" s="81">
        <v>93.103448275862064</v>
      </c>
      <c r="G21" s="81">
        <v>92.10526315789474</v>
      </c>
      <c r="H21" s="81">
        <v>94.382022471910105</v>
      </c>
      <c r="I21" s="81"/>
      <c r="J21" s="81">
        <v>84.713375796178354</v>
      </c>
      <c r="K21" s="81">
        <v>79.74683544303798</v>
      </c>
      <c r="L21" s="81">
        <v>89.743589743589752</v>
      </c>
      <c r="M21" s="81"/>
      <c r="N21" s="81">
        <v>99.354838709677423</v>
      </c>
      <c r="O21" s="81">
        <v>100</v>
      </c>
      <c r="P21" s="81">
        <v>98.76543209876543</v>
      </c>
      <c r="Q21" s="81"/>
      <c r="R21" s="81">
        <v>90.445859872611464</v>
      </c>
      <c r="S21" s="81">
        <v>82.926829268292678</v>
      </c>
      <c r="T21" s="81">
        <v>98.666666666666671</v>
      </c>
      <c r="U21" s="81"/>
      <c r="V21" s="81">
        <v>96.428571428571431</v>
      </c>
      <c r="W21" s="81">
        <v>94.230769230769226</v>
      </c>
      <c r="X21" s="81">
        <v>98.333333333333329</v>
      </c>
      <c r="Y21" s="81"/>
      <c r="Z21" s="81">
        <v>91.338582677165363</v>
      </c>
      <c r="AA21" s="81">
        <v>87.931034482758619</v>
      </c>
      <c r="AB21" s="81">
        <v>94.20289855072464</v>
      </c>
      <c r="AC21" s="121"/>
    </row>
    <row r="22" spans="1:29" x14ac:dyDescent="0.25">
      <c r="A22" s="26" t="s">
        <v>210</v>
      </c>
      <c r="B22" s="81">
        <v>97.203196347031962</v>
      </c>
      <c r="C22" s="81">
        <v>97.158438576349027</v>
      </c>
      <c r="D22" s="81">
        <v>97.247446083995456</v>
      </c>
      <c r="E22" s="81"/>
      <c r="F22" s="81">
        <v>96.898496240601503</v>
      </c>
      <c r="G22" s="81">
        <v>96.119929453262785</v>
      </c>
      <c r="H22" s="81">
        <v>97.786720321931583</v>
      </c>
      <c r="I22" s="81"/>
      <c r="J22" s="81">
        <v>99.117647058823536</v>
      </c>
      <c r="K22" s="81">
        <v>99.135446685878961</v>
      </c>
      <c r="L22" s="81">
        <v>99.099099099099092</v>
      </c>
      <c r="M22" s="81"/>
      <c r="N22" s="81">
        <v>98.039215686274503</v>
      </c>
      <c r="O22" s="81">
        <v>97.435897435897431</v>
      </c>
      <c r="P22" s="81">
        <v>98.71794871794873</v>
      </c>
      <c r="Q22" s="81"/>
      <c r="R22" s="81">
        <v>96.719457013574655</v>
      </c>
      <c r="S22" s="81">
        <v>95.862068965517238</v>
      </c>
      <c r="T22" s="81">
        <v>97.550111358574611</v>
      </c>
      <c r="U22" s="81"/>
      <c r="V22" s="81">
        <v>94.207096307023903</v>
      </c>
      <c r="W22" s="81">
        <v>96.223564954682786</v>
      </c>
      <c r="X22" s="81">
        <v>92.35048678720446</v>
      </c>
      <c r="Y22" s="81"/>
      <c r="Z22" s="81">
        <v>99.586776859504127</v>
      </c>
      <c r="AA22" s="81">
        <v>99.41775836972343</v>
      </c>
      <c r="AB22" s="81">
        <v>99.738562091503269</v>
      </c>
      <c r="AC22" s="121"/>
    </row>
    <row r="23" spans="1:29" x14ac:dyDescent="0.25">
      <c r="A23" s="26" t="s">
        <v>211</v>
      </c>
      <c r="B23" s="81">
        <v>89.667896678966784</v>
      </c>
      <c r="C23" s="81">
        <v>87.571701720841304</v>
      </c>
      <c r="D23" s="81">
        <v>91.622103386809272</v>
      </c>
      <c r="E23" s="81"/>
      <c r="F23" s="81">
        <v>78.028169014084497</v>
      </c>
      <c r="G23" s="81">
        <v>73.372781065088759</v>
      </c>
      <c r="H23" s="81">
        <v>82.258064516129039</v>
      </c>
      <c r="I23" s="81"/>
      <c r="J23" s="81">
        <v>92.72727272727272</v>
      </c>
      <c r="K23" s="81">
        <v>90</v>
      </c>
      <c r="L23" s="81">
        <v>95.454545454545453</v>
      </c>
      <c r="M23" s="81"/>
      <c r="N23" s="81">
        <v>95.480225988700568</v>
      </c>
      <c r="O23" s="81">
        <v>97.701149425287355</v>
      </c>
      <c r="P23" s="81">
        <v>93.333333333333329</v>
      </c>
      <c r="Q23" s="81"/>
      <c r="R23" s="81">
        <v>98.529411764705884</v>
      </c>
      <c r="S23" s="81">
        <v>100</v>
      </c>
      <c r="T23" s="81">
        <v>97.53086419753086</v>
      </c>
      <c r="U23" s="81"/>
      <c r="V23" s="81">
        <v>98</v>
      </c>
      <c r="W23" s="81">
        <v>95.652173913043484</v>
      </c>
      <c r="X23" s="81">
        <v>100</v>
      </c>
      <c r="Y23" s="81"/>
      <c r="Z23" s="81">
        <v>93.75</v>
      </c>
      <c r="AA23" s="81">
        <v>91.071428571428569</v>
      </c>
      <c r="AB23" s="81">
        <v>97.5</v>
      </c>
      <c r="AC23" s="120"/>
    </row>
    <row r="24" spans="1:29" x14ac:dyDescent="0.25">
      <c r="A24" s="26" t="s">
        <v>212</v>
      </c>
      <c r="B24" s="81">
        <v>88.300950806118223</v>
      </c>
      <c r="C24" s="81">
        <v>85.535117056856194</v>
      </c>
      <c r="D24" s="81">
        <v>91.005723630417009</v>
      </c>
      <c r="E24" s="81"/>
      <c r="F24" s="81">
        <v>82.405745062836615</v>
      </c>
      <c r="G24" s="81">
        <v>76.618705035971217</v>
      </c>
      <c r="H24" s="81">
        <v>88.172043010752688</v>
      </c>
      <c r="I24" s="81"/>
      <c r="J24" s="81">
        <v>77.47126436781609</v>
      </c>
      <c r="K24" s="81">
        <v>77.777777777777786</v>
      </c>
      <c r="L24" s="81">
        <v>77.114427860696523</v>
      </c>
      <c r="M24" s="81"/>
      <c r="N24" s="81">
        <v>95.238095238095227</v>
      </c>
      <c r="O24" s="81">
        <v>92.385786802030452</v>
      </c>
      <c r="P24" s="81">
        <v>98.019801980198025</v>
      </c>
      <c r="Q24" s="81"/>
      <c r="R24" s="81">
        <v>91.521197007481291</v>
      </c>
      <c r="S24" s="81">
        <v>89.603960396039611</v>
      </c>
      <c r="T24" s="81">
        <v>93.467336683417088</v>
      </c>
      <c r="U24" s="81"/>
      <c r="V24" s="81">
        <v>95.757575757575751</v>
      </c>
      <c r="W24" s="81">
        <v>93.710691823899367</v>
      </c>
      <c r="X24" s="81">
        <v>97.660818713450297</v>
      </c>
      <c r="Y24" s="81"/>
      <c r="Z24" s="81">
        <v>93.265993265993259</v>
      </c>
      <c r="AA24" s="81">
        <v>92.063492063492063</v>
      </c>
      <c r="AB24" s="81">
        <v>94.152046783625735</v>
      </c>
      <c r="AC24" s="121"/>
    </row>
    <row r="25" spans="1:29" x14ac:dyDescent="0.25">
      <c r="A25" s="26" t="s">
        <v>213</v>
      </c>
      <c r="B25" s="81">
        <v>93.081312410841662</v>
      </c>
      <c r="C25" s="81">
        <v>90.921501706484648</v>
      </c>
      <c r="D25" s="81">
        <v>95.444361463778932</v>
      </c>
      <c r="E25" s="81"/>
      <c r="F25" s="81">
        <v>90.127388535031855</v>
      </c>
      <c r="G25" s="81">
        <v>89.053254437869825</v>
      </c>
      <c r="H25" s="81">
        <v>91.379310344827587</v>
      </c>
      <c r="I25" s="81"/>
      <c r="J25" s="81">
        <v>89.051094890510953</v>
      </c>
      <c r="K25" s="81">
        <v>85.567010309278345</v>
      </c>
      <c r="L25" s="81">
        <v>92.996108949416339</v>
      </c>
      <c r="M25" s="81"/>
      <c r="N25" s="81">
        <v>97.008547008547012</v>
      </c>
      <c r="O25" s="81">
        <v>95.901639344262293</v>
      </c>
      <c r="P25" s="81">
        <v>98.214285714285708</v>
      </c>
      <c r="Q25" s="81"/>
      <c r="R25" s="81">
        <v>91.975308641975303</v>
      </c>
      <c r="S25" s="81">
        <v>88.095238095238088</v>
      </c>
      <c r="T25" s="81">
        <v>96.15384615384616</v>
      </c>
      <c r="U25" s="81"/>
      <c r="V25" s="81">
        <v>96.319018404907979</v>
      </c>
      <c r="W25" s="81">
        <v>94.375</v>
      </c>
      <c r="X25" s="81">
        <v>98.192771084337352</v>
      </c>
      <c r="Y25" s="81"/>
      <c r="Z25" s="81">
        <v>97.988505747126439</v>
      </c>
      <c r="AA25" s="81">
        <v>97.222222222222214</v>
      </c>
      <c r="AB25" s="81">
        <v>98.80952380952381</v>
      </c>
      <c r="AC25" s="121"/>
    </row>
    <row r="26" spans="1:29" x14ac:dyDescent="0.25">
      <c r="A26" s="26" t="s">
        <v>214</v>
      </c>
      <c r="B26" s="81">
        <v>91.870521373857187</v>
      </c>
      <c r="C26" s="81">
        <v>89.737354085603116</v>
      </c>
      <c r="D26" s="81">
        <v>94.073329984932201</v>
      </c>
      <c r="E26" s="81"/>
      <c r="F26" s="81">
        <v>88.843398157625387</v>
      </c>
      <c r="G26" s="81">
        <v>85.573122529644266</v>
      </c>
      <c r="H26" s="81">
        <v>92.356687898089177</v>
      </c>
      <c r="I26" s="81"/>
      <c r="J26" s="81">
        <v>90.724269377382456</v>
      </c>
      <c r="K26" s="81">
        <v>90.078328981723232</v>
      </c>
      <c r="L26" s="81">
        <v>91.336633663366342</v>
      </c>
      <c r="M26" s="81"/>
      <c r="N26" s="81">
        <v>94.452347083926043</v>
      </c>
      <c r="O26" s="81">
        <v>94.13333333333334</v>
      </c>
      <c r="P26" s="81">
        <v>94.817073170731703</v>
      </c>
      <c r="Q26" s="81"/>
      <c r="R26" s="81">
        <v>91.233766233766232</v>
      </c>
      <c r="S26" s="81">
        <v>85.454545454545453</v>
      </c>
      <c r="T26" s="81">
        <v>97.902097902097907</v>
      </c>
      <c r="U26" s="81"/>
      <c r="V26" s="81">
        <v>93.911439114391143</v>
      </c>
      <c r="W26" s="81">
        <v>94.186046511627907</v>
      </c>
      <c r="X26" s="81">
        <v>93.661971830985919</v>
      </c>
      <c r="Y26" s="81"/>
      <c r="Z26" s="81">
        <v>95.023696682464447</v>
      </c>
      <c r="AA26" s="81">
        <v>92.64705882352942</v>
      </c>
      <c r="AB26" s="81">
        <v>97.247706422018354</v>
      </c>
      <c r="AC26" s="121"/>
    </row>
    <row r="27" spans="1:29" x14ac:dyDescent="0.25">
      <c r="A27" s="26" t="s">
        <v>215</v>
      </c>
      <c r="B27" s="81">
        <v>94.636471990464841</v>
      </c>
      <c r="C27" s="81">
        <v>94.574599260172633</v>
      </c>
      <c r="D27" s="81">
        <v>94.694348327566331</v>
      </c>
      <c r="E27" s="81"/>
      <c r="F27" s="81">
        <v>97.51381215469614</v>
      </c>
      <c r="G27" s="81">
        <v>98.757763975155271</v>
      </c>
      <c r="H27" s="81">
        <v>96.517412935323392</v>
      </c>
      <c r="I27" s="81"/>
      <c r="J27" s="81">
        <v>93.968253968253961</v>
      </c>
      <c r="K27" s="81">
        <v>94.078947368421055</v>
      </c>
      <c r="L27" s="81">
        <v>93.865030674846622</v>
      </c>
      <c r="M27" s="81"/>
      <c r="N27" s="81">
        <v>97.586206896551715</v>
      </c>
      <c r="O27" s="81">
        <v>97.70992366412213</v>
      </c>
      <c r="P27" s="81">
        <v>97.484276729559753</v>
      </c>
      <c r="Q27" s="81"/>
      <c r="R27" s="81">
        <v>87.404580152671755</v>
      </c>
      <c r="S27" s="81">
        <v>88.721804511278194</v>
      </c>
      <c r="T27" s="81">
        <v>86.04651162790698</v>
      </c>
      <c r="U27" s="81"/>
      <c r="V27" s="81">
        <v>92.920353982300881</v>
      </c>
      <c r="W27" s="81">
        <v>91.338582677165363</v>
      </c>
      <c r="X27" s="81">
        <v>94.949494949494948</v>
      </c>
      <c r="Y27" s="81"/>
      <c r="Z27" s="81">
        <v>97.309417040358753</v>
      </c>
      <c r="AA27" s="81">
        <v>96.261682242990659</v>
      </c>
      <c r="AB27" s="81">
        <v>98.275862068965509</v>
      </c>
      <c r="AC27" s="121"/>
    </row>
    <row r="28" spans="1:29" x14ac:dyDescent="0.25">
      <c r="A28" s="26" t="s">
        <v>216</v>
      </c>
      <c r="B28" s="81">
        <v>95.366430260047281</v>
      </c>
      <c r="C28" s="81">
        <v>93.834995466908438</v>
      </c>
      <c r="D28" s="81">
        <v>97.035573122529641</v>
      </c>
      <c r="E28" s="81"/>
      <c r="F28" s="81">
        <v>95.172413793103445</v>
      </c>
      <c r="G28" s="81">
        <v>92.070484581497809</v>
      </c>
      <c r="H28" s="81">
        <v>98.557692307692307</v>
      </c>
      <c r="I28" s="81"/>
      <c r="J28" s="81">
        <v>94.520547945205479</v>
      </c>
      <c r="K28" s="81">
        <v>93.939393939393938</v>
      </c>
      <c r="L28" s="81">
        <v>95.209580838323348</v>
      </c>
      <c r="M28" s="81"/>
      <c r="N28" s="81">
        <v>97.267759562841533</v>
      </c>
      <c r="O28" s="81">
        <v>96.791443850267385</v>
      </c>
      <c r="P28" s="81">
        <v>97.765363128491629</v>
      </c>
      <c r="Q28" s="81"/>
      <c r="R28" s="81">
        <v>92.650918635170598</v>
      </c>
      <c r="S28" s="81">
        <v>88.94472361809045</v>
      </c>
      <c r="T28" s="81">
        <v>96.703296703296701</v>
      </c>
      <c r="U28" s="81"/>
      <c r="V28" s="81">
        <v>93.939393939393938</v>
      </c>
      <c r="W28" s="81">
        <v>93.333333333333329</v>
      </c>
      <c r="X28" s="81">
        <v>94.573643410852711</v>
      </c>
      <c r="Y28" s="81"/>
      <c r="Z28" s="81">
        <v>99.01315789473685</v>
      </c>
      <c r="AA28" s="81">
        <v>99.363057324840767</v>
      </c>
      <c r="AB28" s="81">
        <v>98.639455782312922</v>
      </c>
      <c r="AC28" s="121"/>
    </row>
    <row r="29" spans="1:29" x14ac:dyDescent="0.25">
      <c r="A29" s="26" t="s">
        <v>217</v>
      </c>
      <c r="B29" s="81">
        <v>91.90798932018896</v>
      </c>
      <c r="C29" s="81">
        <v>91.125</v>
      </c>
      <c r="D29" s="81">
        <v>92.669096800324013</v>
      </c>
      <c r="E29" s="81"/>
      <c r="F29" s="81">
        <v>86.923721709974856</v>
      </c>
      <c r="G29" s="81">
        <v>85.299145299145295</v>
      </c>
      <c r="H29" s="81">
        <v>88.48684210526315</v>
      </c>
      <c r="I29" s="81"/>
      <c r="J29" s="81">
        <v>88.665997993981946</v>
      </c>
      <c r="K29" s="81">
        <v>86.990291262135926</v>
      </c>
      <c r="L29" s="81">
        <v>90.456431535269715</v>
      </c>
      <c r="M29" s="81"/>
      <c r="N29" s="81">
        <v>94.993742177722154</v>
      </c>
      <c r="O29" s="81">
        <v>95.454545454545453</v>
      </c>
      <c r="P29" s="81">
        <v>94.540942928039712</v>
      </c>
      <c r="Q29" s="81"/>
      <c r="R29" s="81">
        <v>93.931731984829327</v>
      </c>
      <c r="S29" s="81">
        <v>93.833780160857899</v>
      </c>
      <c r="T29" s="81">
        <v>94.019138755980862</v>
      </c>
      <c r="U29" s="81"/>
      <c r="V29" s="81">
        <v>95.121951219512198</v>
      </c>
      <c r="W29" s="81">
        <v>95.759717314487631</v>
      </c>
      <c r="X29" s="81">
        <v>94.399999999999991</v>
      </c>
      <c r="Y29" s="81"/>
      <c r="Z29" s="81">
        <v>98.021582733812949</v>
      </c>
      <c r="AA29" s="81">
        <v>97.177419354838719</v>
      </c>
      <c r="AB29" s="81">
        <v>98.701298701298697</v>
      </c>
      <c r="AC29" s="121"/>
    </row>
    <row r="30" spans="1:29" x14ac:dyDescent="0.25">
      <c r="A30" s="26" t="s">
        <v>218</v>
      </c>
      <c r="B30" s="81">
        <v>90.70874029551716</v>
      </c>
      <c r="C30" s="81">
        <v>89.577187807276303</v>
      </c>
      <c r="D30" s="81">
        <v>91.883614088820835</v>
      </c>
      <c r="E30" s="81"/>
      <c r="F30" s="81">
        <v>88.038277511961724</v>
      </c>
      <c r="G30" s="81">
        <v>87.809187279151942</v>
      </c>
      <c r="H30" s="81">
        <v>88.308977035490614</v>
      </c>
      <c r="I30" s="81"/>
      <c r="J30" s="81">
        <v>88.378378378378372</v>
      </c>
      <c r="K30" s="81">
        <v>88.418079096045204</v>
      </c>
      <c r="L30" s="81">
        <v>88.341968911917107</v>
      </c>
      <c r="M30" s="81"/>
      <c r="N30" s="81">
        <v>98.053892215568865</v>
      </c>
      <c r="O30" s="81">
        <v>96.330275229357795</v>
      </c>
      <c r="P30" s="81">
        <v>99.706744868035187</v>
      </c>
      <c r="Q30" s="81"/>
      <c r="R30" s="81">
        <v>91.850594227504246</v>
      </c>
      <c r="S30" s="81">
        <v>91.082802547770697</v>
      </c>
      <c r="T30" s="81">
        <v>92.72727272727272</v>
      </c>
      <c r="U30" s="81"/>
      <c r="V30" s="81">
        <v>89.082969432314414</v>
      </c>
      <c r="W30" s="81">
        <v>83.628318584070797</v>
      </c>
      <c r="X30" s="81">
        <v>94.396551724137936</v>
      </c>
      <c r="Y30" s="81"/>
      <c r="Z30" s="81">
        <v>90.060851926977691</v>
      </c>
      <c r="AA30" s="81">
        <v>89.878542510121463</v>
      </c>
      <c r="AB30" s="81">
        <v>90.243902439024396</v>
      </c>
      <c r="AC30" s="121"/>
    </row>
    <row r="31" spans="1:29" x14ac:dyDescent="0.25">
      <c r="A31" s="26" t="s">
        <v>219</v>
      </c>
      <c r="B31" s="81">
        <v>85.704607046070464</v>
      </c>
      <c r="C31" s="81">
        <v>82.5</v>
      </c>
      <c r="D31" s="81">
        <v>88.75661375661376</v>
      </c>
      <c r="E31" s="81"/>
      <c r="F31" s="81">
        <v>89.709762532981529</v>
      </c>
      <c r="G31" s="81">
        <v>87.628865979381445</v>
      </c>
      <c r="H31" s="81">
        <v>91.891891891891902</v>
      </c>
      <c r="I31" s="81"/>
      <c r="J31" s="81">
        <v>90</v>
      </c>
      <c r="K31" s="81">
        <v>86.065573770491795</v>
      </c>
      <c r="L31" s="81">
        <v>93.243243243243242</v>
      </c>
      <c r="M31" s="81"/>
      <c r="N31" s="81">
        <v>83.07692307692308</v>
      </c>
      <c r="O31" s="81">
        <v>81.538461538461533</v>
      </c>
      <c r="P31" s="81">
        <v>84.615384615384613</v>
      </c>
      <c r="Q31" s="81"/>
      <c r="R31" s="81">
        <v>69.907407407407405</v>
      </c>
      <c r="S31" s="81">
        <v>64</v>
      </c>
      <c r="T31" s="81">
        <v>75</v>
      </c>
      <c r="U31" s="81"/>
      <c r="V31" s="81">
        <v>84.946236559139791</v>
      </c>
      <c r="W31" s="81">
        <v>79.166666666666657</v>
      </c>
      <c r="X31" s="81">
        <v>91.111111111111114</v>
      </c>
      <c r="Y31" s="81"/>
      <c r="Z31" s="81">
        <v>95.151515151515156</v>
      </c>
      <c r="AA31" s="81">
        <v>93.589743589743591</v>
      </c>
      <c r="AB31" s="81">
        <v>96.551724137931032</v>
      </c>
      <c r="AC31" s="121"/>
    </row>
    <row r="32" spans="1:29" x14ac:dyDescent="0.25">
      <c r="A32" s="26" t="s">
        <v>220</v>
      </c>
      <c r="B32" s="81">
        <v>92.618878637331434</v>
      </c>
      <c r="C32" s="81">
        <v>90.784044016506186</v>
      </c>
      <c r="D32" s="81">
        <v>94.574780058651029</v>
      </c>
      <c r="E32" s="81"/>
      <c r="F32" s="81">
        <v>90.760869565217391</v>
      </c>
      <c r="G32" s="81">
        <v>89.637305699481857</v>
      </c>
      <c r="H32" s="81">
        <v>92</v>
      </c>
      <c r="I32" s="81"/>
      <c r="J32" s="81">
        <v>92.796610169491515</v>
      </c>
      <c r="K32" s="81">
        <v>88.461538461538453</v>
      </c>
      <c r="L32" s="81">
        <v>96.212121212121218</v>
      </c>
      <c r="M32" s="81"/>
      <c r="N32" s="81">
        <v>88.053097345132741</v>
      </c>
      <c r="O32" s="81">
        <v>83.206106870229007</v>
      </c>
      <c r="P32" s="81">
        <v>94.73684210526315</v>
      </c>
      <c r="Q32" s="81"/>
      <c r="R32" s="81">
        <v>91.769547325102891</v>
      </c>
      <c r="S32" s="81">
        <v>93.798449612403104</v>
      </c>
      <c r="T32" s="81">
        <v>89.473684210526315</v>
      </c>
      <c r="U32" s="81"/>
      <c r="V32" s="81">
        <v>96.825396825396822</v>
      </c>
      <c r="W32" s="81">
        <v>95.098039215686271</v>
      </c>
      <c r="X32" s="81">
        <v>98.850574712643677</v>
      </c>
      <c r="Y32" s="81"/>
      <c r="Z32" s="81">
        <v>100</v>
      </c>
      <c r="AA32" s="81">
        <v>100</v>
      </c>
      <c r="AB32" s="81">
        <v>100</v>
      </c>
      <c r="AC32" s="121"/>
    </row>
    <row r="33" spans="1:29" x14ac:dyDescent="0.25">
      <c r="A33" s="26" t="s">
        <v>221</v>
      </c>
      <c r="B33" s="81">
        <v>92.824887104867031</v>
      </c>
      <c r="C33" s="81">
        <v>91.680644079168061</v>
      </c>
      <c r="D33" s="81">
        <v>93.962641761174112</v>
      </c>
      <c r="E33" s="81"/>
      <c r="F33" s="81">
        <v>92.476697736351525</v>
      </c>
      <c r="G33" s="81">
        <v>91.038961038961048</v>
      </c>
      <c r="H33" s="81">
        <v>93.989071038251367</v>
      </c>
      <c r="I33" s="81"/>
      <c r="J33" s="81">
        <v>88.365650969529085</v>
      </c>
      <c r="K33" s="81">
        <v>88.059701492537314</v>
      </c>
      <c r="L33" s="81">
        <v>88.665447897623395</v>
      </c>
      <c r="M33" s="81"/>
      <c r="N33" s="81">
        <v>89.610389610389603</v>
      </c>
      <c r="O33" s="81">
        <v>86.417322834645674</v>
      </c>
      <c r="P33" s="81">
        <v>92.900608519269781</v>
      </c>
      <c r="Q33" s="81"/>
      <c r="R33" s="81">
        <v>94.983642311886584</v>
      </c>
      <c r="S33" s="81">
        <v>94.860813704496778</v>
      </c>
      <c r="T33" s="81">
        <v>95.111111111111114</v>
      </c>
      <c r="U33" s="81"/>
      <c r="V33" s="81">
        <v>95.399188092016246</v>
      </c>
      <c r="W33" s="81">
        <v>94.490358126721759</v>
      </c>
      <c r="X33" s="81">
        <v>96.276595744680847</v>
      </c>
      <c r="Y33" s="81"/>
      <c r="Z33" s="81">
        <v>99.185888738127545</v>
      </c>
      <c r="AA33" s="81">
        <v>99.406528189910986</v>
      </c>
      <c r="AB33" s="81">
        <v>99</v>
      </c>
      <c r="AC33" s="121"/>
    </row>
    <row r="34" spans="1:29" x14ac:dyDescent="0.25">
      <c r="A34" s="26" t="s">
        <v>222</v>
      </c>
      <c r="B34" s="81">
        <v>87.658079625292743</v>
      </c>
      <c r="C34" s="81">
        <v>85.179924242424249</v>
      </c>
      <c r="D34" s="81">
        <v>90.083410565338269</v>
      </c>
      <c r="E34" s="81"/>
      <c r="F34" s="81">
        <v>83.67556468172485</v>
      </c>
      <c r="G34" s="81">
        <v>81.64556962025317</v>
      </c>
      <c r="H34" s="81">
        <v>85.6</v>
      </c>
      <c r="I34" s="81"/>
      <c r="J34" s="81">
        <v>77.294117647058826</v>
      </c>
      <c r="K34" s="81">
        <v>74.603174603174608</v>
      </c>
      <c r="L34" s="81">
        <v>80.195599022004899</v>
      </c>
      <c r="M34" s="81"/>
      <c r="N34" s="81">
        <v>89.075630252100851</v>
      </c>
      <c r="O34" s="81">
        <v>84.401114206128142</v>
      </c>
      <c r="P34" s="81">
        <v>93.802816901408448</v>
      </c>
      <c r="Q34" s="81"/>
      <c r="R34" s="81">
        <v>93.12</v>
      </c>
      <c r="S34" s="81">
        <v>90.311418685121097</v>
      </c>
      <c r="T34" s="81">
        <v>95.535714285714292</v>
      </c>
      <c r="U34" s="81"/>
      <c r="V34" s="81">
        <v>92.462311557788951</v>
      </c>
      <c r="W34" s="81">
        <v>92.808219178082197</v>
      </c>
      <c r="X34" s="81">
        <v>92.131147540983605</v>
      </c>
      <c r="Y34" s="81"/>
      <c r="Z34" s="81">
        <v>98.235294117647058</v>
      </c>
      <c r="AA34" s="81">
        <v>96.498054474708169</v>
      </c>
      <c r="AB34" s="81">
        <v>100</v>
      </c>
    </row>
    <row r="35" spans="1:29" ht="15.75" thickBot="1" x14ac:dyDescent="0.3">
      <c r="A35" s="27" t="s">
        <v>223</v>
      </c>
      <c r="B35" s="140">
        <v>94.673668417104267</v>
      </c>
      <c r="C35" s="140">
        <v>94.272445820433433</v>
      </c>
      <c r="D35" s="140">
        <v>95.050946142649195</v>
      </c>
      <c r="E35" s="140"/>
      <c r="F35" s="140">
        <v>94.360902255639104</v>
      </c>
      <c r="G35" s="140">
        <v>92.248062015503876</v>
      </c>
      <c r="H35" s="140">
        <v>96.350364963503651</v>
      </c>
      <c r="I35" s="140"/>
      <c r="J35" s="140">
        <v>92.333333333333329</v>
      </c>
      <c r="K35" s="140">
        <v>94.4055944055944</v>
      </c>
      <c r="L35" s="140">
        <v>90.445859872611464</v>
      </c>
      <c r="M35" s="140"/>
      <c r="N35" s="140">
        <v>95.769230769230774</v>
      </c>
      <c r="O35" s="140">
        <v>94.01709401709401</v>
      </c>
      <c r="P35" s="140">
        <v>97.2027972027972</v>
      </c>
      <c r="Q35" s="140"/>
      <c r="R35" s="140">
        <v>92.574257425742573</v>
      </c>
      <c r="S35" s="140">
        <v>91.666666666666657</v>
      </c>
      <c r="T35" s="140">
        <v>93.396226415094347</v>
      </c>
      <c r="U35" s="140"/>
      <c r="V35" s="140">
        <v>95.59748427672956</v>
      </c>
      <c r="W35" s="140">
        <v>95.50561797752809</v>
      </c>
      <c r="X35" s="140">
        <v>95.714285714285722</v>
      </c>
      <c r="Y35" s="140"/>
      <c r="Z35" s="140">
        <v>100</v>
      </c>
      <c r="AA35" s="140">
        <v>100</v>
      </c>
      <c r="AB35" s="140">
        <v>100</v>
      </c>
      <c r="AC35" s="121"/>
    </row>
    <row r="36" spans="1:29" x14ac:dyDescent="0.25">
      <c r="A36" s="218" t="s">
        <v>122</v>
      </c>
      <c r="B36" s="218"/>
      <c r="C36" s="218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AC36" s="121"/>
    </row>
    <row r="37" spans="1:29" x14ac:dyDescent="0.25">
      <c r="AC37" s="121"/>
    </row>
    <row r="38" spans="1:29" x14ac:dyDescent="0.25">
      <c r="AC38" s="121"/>
    </row>
    <row r="39" spans="1:29" x14ac:dyDescent="0.25">
      <c r="AC39" s="121"/>
    </row>
    <row r="40" spans="1:29" x14ac:dyDescent="0.25">
      <c r="AC40" s="121"/>
    </row>
    <row r="41" spans="1:29" x14ac:dyDescent="0.25">
      <c r="AC41" s="120"/>
    </row>
    <row r="42" spans="1:29" x14ac:dyDescent="0.25">
      <c r="AC42" s="121"/>
    </row>
    <row r="43" spans="1:29" x14ac:dyDescent="0.25">
      <c r="AC43" s="121"/>
    </row>
    <row r="44" spans="1:29" x14ac:dyDescent="0.25">
      <c r="AC44" s="121"/>
    </row>
  </sheetData>
  <mergeCells count="14">
    <mergeCell ref="R6:T6"/>
    <mergeCell ref="V6:X6"/>
    <mergeCell ref="Z6:AB6"/>
    <mergeCell ref="A36:O3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hyperlinks>
    <hyperlink ref="AC2" location="Contenido!A1" display="Contenido" xr:uid="{291D98BA-2259-4643-8097-D57542FA327B}"/>
  </hyperlinks>
  <pageMargins left="0.7" right="0.7" top="0.75" bottom="0.75" header="0.3" footer="0.3"/>
  <pageSetup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95920-8F1D-4FAE-9BD1-0C7BB995FE21}">
  <sheetPr>
    <tabColor rgb="FFF2DAB1"/>
    <pageSetUpPr fitToPage="1"/>
  </sheetPr>
  <dimension ref="A1:AC44"/>
  <sheetViews>
    <sheetView showGridLines="0" topLeftCell="C1" workbookViewId="0">
      <selection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140625" customWidth="1"/>
    <col min="6" max="8" width="8.28515625" customWidth="1"/>
    <col min="9" max="9" width="1.140625" customWidth="1"/>
    <col min="10" max="12" width="8.28515625" customWidth="1"/>
    <col min="13" max="13" width="1.28515625" customWidth="1"/>
    <col min="14" max="16" width="8.28515625" customWidth="1"/>
    <col min="17" max="17" width="1.140625" customWidth="1"/>
    <col min="18" max="20" width="8.28515625" customWidth="1"/>
    <col min="21" max="21" width="1.140625" customWidth="1"/>
    <col min="22" max="24" width="8.28515625" customWidth="1"/>
    <col min="25" max="25" width="1" customWidth="1"/>
    <col min="26" max="28" width="8.28515625" customWidth="1"/>
    <col min="29" max="29" width="14" style="119" customWidth="1"/>
  </cols>
  <sheetData>
    <row r="1" spans="1:29" x14ac:dyDescent="0.25">
      <c r="A1" s="223" t="s">
        <v>289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</row>
    <row r="2" spans="1:29" x14ac:dyDescent="0.25">
      <c r="A2" s="224" t="s">
        <v>285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114" t="s">
        <v>0</v>
      </c>
    </row>
    <row r="3" spans="1:29" x14ac:dyDescent="0.25">
      <c r="A3" s="223" t="s">
        <v>195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</row>
    <row r="4" spans="1:29" x14ac:dyDescent="0.25">
      <c r="A4" s="224" t="s">
        <v>112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</row>
    <row r="5" spans="1:29" x14ac:dyDescent="0.25">
      <c r="A5" s="224" t="s">
        <v>182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120"/>
    </row>
    <row r="6" spans="1:29" x14ac:dyDescent="0.25">
      <c r="A6" s="227" t="s">
        <v>196</v>
      </c>
      <c r="B6" s="226" t="s">
        <v>130</v>
      </c>
      <c r="C6" s="226"/>
      <c r="D6" s="226"/>
      <c r="E6" s="82"/>
      <c r="F6" s="226" t="s">
        <v>158</v>
      </c>
      <c r="G6" s="226"/>
      <c r="H6" s="226"/>
      <c r="I6" s="82"/>
      <c r="J6" s="226" t="s">
        <v>159</v>
      </c>
      <c r="K6" s="226"/>
      <c r="L6" s="226"/>
      <c r="M6" s="82"/>
      <c r="N6" s="226" t="s">
        <v>160</v>
      </c>
      <c r="O6" s="226"/>
      <c r="P6" s="226"/>
      <c r="Q6" s="82"/>
      <c r="R6" s="226" t="s">
        <v>162</v>
      </c>
      <c r="S6" s="226"/>
      <c r="T6" s="226"/>
      <c r="U6" s="82"/>
      <c r="V6" s="226" t="s">
        <v>163</v>
      </c>
      <c r="W6" s="226"/>
      <c r="X6" s="226"/>
      <c r="Y6" s="82"/>
      <c r="Z6" s="226" t="s">
        <v>164</v>
      </c>
      <c r="AA6" s="226"/>
      <c r="AB6" s="226"/>
    </row>
    <row r="7" spans="1:29" x14ac:dyDescent="0.25">
      <c r="A7" s="227"/>
      <c r="B7" s="83" t="s">
        <v>130</v>
      </c>
      <c r="C7" s="83" t="s">
        <v>184</v>
      </c>
      <c r="D7" s="83" t="s">
        <v>185</v>
      </c>
      <c r="E7" s="82"/>
      <c r="F7" s="83" t="s">
        <v>130</v>
      </c>
      <c r="G7" s="83" t="s">
        <v>184</v>
      </c>
      <c r="H7" s="83" t="s">
        <v>185</v>
      </c>
      <c r="I7" s="82"/>
      <c r="J7" s="83" t="s">
        <v>130</v>
      </c>
      <c r="K7" s="83" t="s">
        <v>184</v>
      </c>
      <c r="L7" s="83" t="s">
        <v>185</v>
      </c>
      <c r="M7" s="82"/>
      <c r="N7" s="83" t="s">
        <v>130</v>
      </c>
      <c r="O7" s="83" t="s">
        <v>184</v>
      </c>
      <c r="P7" s="83" t="s">
        <v>185</v>
      </c>
      <c r="Q7" s="82"/>
      <c r="R7" s="83" t="s">
        <v>130</v>
      </c>
      <c r="S7" s="83" t="s">
        <v>184</v>
      </c>
      <c r="T7" s="83" t="s">
        <v>185</v>
      </c>
      <c r="U7" s="82"/>
      <c r="V7" s="83" t="s">
        <v>130</v>
      </c>
      <c r="W7" s="83" t="s">
        <v>184</v>
      </c>
      <c r="X7" s="83" t="s">
        <v>185</v>
      </c>
      <c r="Y7" s="82"/>
      <c r="Z7" s="83" t="s">
        <v>130</v>
      </c>
      <c r="AA7" s="83" t="s">
        <v>184</v>
      </c>
      <c r="AB7" s="83" t="s">
        <v>185</v>
      </c>
      <c r="AC7" s="120"/>
    </row>
    <row r="8" spans="1:29" s="2" customFormat="1" x14ac:dyDescent="0.25">
      <c r="A8" s="25" t="s">
        <v>130</v>
      </c>
      <c r="B8" s="78">
        <f>SUM(B9:B35)</f>
        <v>7450</v>
      </c>
      <c r="C8" s="78">
        <f t="shared" ref="C8:AB8" si="0">SUM(C9:C35)</f>
        <v>4361</v>
      </c>
      <c r="D8" s="78">
        <f t="shared" si="0"/>
        <v>3089</v>
      </c>
      <c r="E8" s="78"/>
      <c r="F8" s="78">
        <f t="shared" si="0"/>
        <v>2191</v>
      </c>
      <c r="G8" s="78">
        <f t="shared" si="0"/>
        <v>1293</v>
      </c>
      <c r="H8" s="78">
        <f t="shared" si="0"/>
        <v>898</v>
      </c>
      <c r="I8" s="78"/>
      <c r="J8" s="78">
        <f t="shared" si="0"/>
        <v>1604</v>
      </c>
      <c r="K8" s="78">
        <f t="shared" si="0"/>
        <v>931</v>
      </c>
      <c r="L8" s="78">
        <f t="shared" si="0"/>
        <v>673</v>
      </c>
      <c r="M8" s="78"/>
      <c r="N8" s="78">
        <f t="shared" si="0"/>
        <v>852</v>
      </c>
      <c r="O8" s="78">
        <f t="shared" si="0"/>
        <v>539</v>
      </c>
      <c r="P8" s="78">
        <f t="shared" si="0"/>
        <v>313</v>
      </c>
      <c r="Q8" s="78"/>
      <c r="R8" s="78">
        <f t="shared" si="0"/>
        <v>1618</v>
      </c>
      <c r="S8" s="78">
        <f t="shared" si="0"/>
        <v>958</v>
      </c>
      <c r="T8" s="78">
        <f t="shared" si="0"/>
        <v>660</v>
      </c>
      <c r="U8" s="78"/>
      <c r="V8" s="78">
        <f t="shared" si="0"/>
        <v>851</v>
      </c>
      <c r="W8" s="78">
        <f t="shared" si="0"/>
        <v>439</v>
      </c>
      <c r="X8" s="78">
        <f t="shared" si="0"/>
        <v>412</v>
      </c>
      <c r="Y8" s="78"/>
      <c r="Z8" s="78">
        <f t="shared" si="0"/>
        <v>334</v>
      </c>
      <c r="AA8" s="78">
        <f t="shared" si="0"/>
        <v>201</v>
      </c>
      <c r="AB8" s="78">
        <f t="shared" si="0"/>
        <v>133</v>
      </c>
      <c r="AC8" s="120"/>
    </row>
    <row r="9" spans="1:29" x14ac:dyDescent="0.25">
      <c r="A9" s="26" t="s">
        <v>197</v>
      </c>
      <c r="B9" s="79">
        <f>+F9+J9+N9+R9+V9+Z9</f>
        <v>318</v>
      </c>
      <c r="C9" s="79">
        <f t="shared" ref="C9:D9" si="1">+G9+K9+O9+S9+W9+AA9</f>
        <v>168</v>
      </c>
      <c r="D9" s="79">
        <f t="shared" si="1"/>
        <v>150</v>
      </c>
      <c r="E9" s="79"/>
      <c r="F9" s="79">
        <v>86</v>
      </c>
      <c r="G9" s="79">
        <v>45</v>
      </c>
      <c r="H9" s="79">
        <v>41</v>
      </c>
      <c r="I9" s="79">
        <v>0</v>
      </c>
      <c r="J9" s="79">
        <v>45</v>
      </c>
      <c r="K9" s="79">
        <v>22</v>
      </c>
      <c r="L9" s="79">
        <v>23</v>
      </c>
      <c r="M9" s="79">
        <v>0</v>
      </c>
      <c r="N9" s="79">
        <v>30</v>
      </c>
      <c r="O9" s="79">
        <v>11</v>
      </c>
      <c r="P9" s="79">
        <v>19</v>
      </c>
      <c r="Q9" s="79">
        <v>0</v>
      </c>
      <c r="R9" s="79">
        <v>103</v>
      </c>
      <c r="S9" s="79">
        <v>66</v>
      </c>
      <c r="T9" s="79">
        <v>37</v>
      </c>
      <c r="U9" s="79">
        <v>0</v>
      </c>
      <c r="V9" s="79">
        <v>27</v>
      </c>
      <c r="W9" s="79">
        <v>9</v>
      </c>
      <c r="X9" s="79">
        <v>18</v>
      </c>
      <c r="Y9" s="79">
        <v>0</v>
      </c>
      <c r="Z9" s="79">
        <v>27</v>
      </c>
      <c r="AA9" s="79">
        <v>15</v>
      </c>
      <c r="AB9" s="79">
        <v>12</v>
      </c>
      <c r="AC9" s="120"/>
    </row>
    <row r="10" spans="1:29" x14ac:dyDescent="0.25">
      <c r="A10" s="26" t="s">
        <v>198</v>
      </c>
      <c r="B10" s="79">
        <f t="shared" ref="B10:B34" si="2">+F10+J10+N10+R10+V10+Z10</f>
        <v>152</v>
      </c>
      <c r="C10" s="79">
        <f t="shared" ref="C10:C34" si="3">+G10+K10+O10+S10+W10+AA10</f>
        <v>81</v>
      </c>
      <c r="D10" s="79">
        <f t="shared" ref="D10:D33" si="4">+H10+L10+P10+T10+X10+AB10</f>
        <v>71</v>
      </c>
      <c r="E10" s="79"/>
      <c r="F10" s="79">
        <v>50</v>
      </c>
      <c r="G10" s="79">
        <v>24</v>
      </c>
      <c r="H10" s="79">
        <v>26</v>
      </c>
      <c r="I10" s="79">
        <v>0</v>
      </c>
      <c r="J10" s="79">
        <v>37</v>
      </c>
      <c r="K10" s="79">
        <v>23</v>
      </c>
      <c r="L10" s="79">
        <v>14</v>
      </c>
      <c r="M10" s="79">
        <v>0</v>
      </c>
      <c r="N10" s="79">
        <v>33</v>
      </c>
      <c r="O10" s="79">
        <v>14</v>
      </c>
      <c r="P10" s="79">
        <v>19</v>
      </c>
      <c r="Q10" s="79">
        <v>0</v>
      </c>
      <c r="R10" s="79">
        <v>12</v>
      </c>
      <c r="S10" s="79">
        <v>6</v>
      </c>
      <c r="T10" s="79">
        <v>6</v>
      </c>
      <c r="U10" s="79">
        <v>0</v>
      </c>
      <c r="V10" s="79">
        <v>18</v>
      </c>
      <c r="W10" s="79">
        <v>13</v>
      </c>
      <c r="X10" s="79">
        <v>5</v>
      </c>
      <c r="Y10" s="79">
        <v>0</v>
      </c>
      <c r="Z10" s="79">
        <v>2</v>
      </c>
      <c r="AA10" s="79">
        <v>1</v>
      </c>
      <c r="AB10" s="79">
        <v>1</v>
      </c>
    </row>
    <row r="11" spans="1:29" x14ac:dyDescent="0.25">
      <c r="A11" s="26" t="s">
        <v>199</v>
      </c>
      <c r="B11" s="79">
        <f t="shared" si="2"/>
        <v>151</v>
      </c>
      <c r="C11" s="79">
        <f>+G11+K11+O11+S11+W11</f>
        <v>83</v>
      </c>
      <c r="D11" s="79">
        <f t="shared" si="4"/>
        <v>68</v>
      </c>
      <c r="E11" s="79"/>
      <c r="F11" s="79">
        <v>5</v>
      </c>
      <c r="G11" s="79">
        <v>4</v>
      </c>
      <c r="H11" s="79">
        <v>1</v>
      </c>
      <c r="I11" s="79">
        <v>0</v>
      </c>
      <c r="J11" s="79">
        <v>20</v>
      </c>
      <c r="K11" s="79">
        <v>16</v>
      </c>
      <c r="L11" s="79">
        <v>4</v>
      </c>
      <c r="M11" s="79">
        <v>0</v>
      </c>
      <c r="N11" s="79">
        <v>9</v>
      </c>
      <c r="O11" s="79">
        <v>8</v>
      </c>
      <c r="P11" s="79">
        <v>1</v>
      </c>
      <c r="Q11" s="79">
        <v>0</v>
      </c>
      <c r="R11" s="79">
        <v>61</v>
      </c>
      <c r="S11" s="79">
        <v>37</v>
      </c>
      <c r="T11" s="79">
        <v>24</v>
      </c>
      <c r="U11" s="79">
        <v>0</v>
      </c>
      <c r="V11" s="79">
        <v>54</v>
      </c>
      <c r="W11" s="79">
        <v>18</v>
      </c>
      <c r="X11" s="79">
        <v>36</v>
      </c>
      <c r="Y11" s="79">
        <v>0</v>
      </c>
      <c r="Z11" s="79">
        <v>2</v>
      </c>
      <c r="AA11" s="79" t="s">
        <v>191</v>
      </c>
      <c r="AB11" s="79">
        <v>2</v>
      </c>
    </row>
    <row r="12" spans="1:29" x14ac:dyDescent="0.25">
      <c r="A12" s="26" t="s">
        <v>200</v>
      </c>
      <c r="B12" s="79">
        <f t="shared" si="2"/>
        <v>609</v>
      </c>
      <c r="C12" s="79">
        <f t="shared" si="3"/>
        <v>327</v>
      </c>
      <c r="D12" s="79">
        <f t="shared" si="4"/>
        <v>282</v>
      </c>
      <c r="E12" s="79"/>
      <c r="F12" s="79">
        <v>148</v>
      </c>
      <c r="G12" s="79">
        <v>84</v>
      </c>
      <c r="H12" s="79">
        <v>64</v>
      </c>
      <c r="I12" s="79">
        <v>0</v>
      </c>
      <c r="J12" s="79">
        <v>109</v>
      </c>
      <c r="K12" s="79">
        <v>65</v>
      </c>
      <c r="L12" s="79">
        <v>44</v>
      </c>
      <c r="M12" s="79">
        <v>0</v>
      </c>
      <c r="N12" s="79">
        <v>43</v>
      </c>
      <c r="O12" s="79">
        <v>27</v>
      </c>
      <c r="P12" s="79">
        <v>16</v>
      </c>
      <c r="Q12" s="79">
        <v>0</v>
      </c>
      <c r="R12" s="79">
        <v>166</v>
      </c>
      <c r="S12" s="79">
        <v>104</v>
      </c>
      <c r="T12" s="79">
        <v>62</v>
      </c>
      <c r="U12" s="79">
        <v>0</v>
      </c>
      <c r="V12" s="79">
        <v>129</v>
      </c>
      <c r="W12" s="79">
        <v>42</v>
      </c>
      <c r="X12" s="79">
        <v>87</v>
      </c>
      <c r="Y12" s="79">
        <v>0</v>
      </c>
      <c r="Z12" s="79">
        <v>14</v>
      </c>
      <c r="AA12" s="79">
        <v>5</v>
      </c>
      <c r="AB12" s="79">
        <v>9</v>
      </c>
    </row>
    <row r="13" spans="1:29" x14ac:dyDescent="0.25">
      <c r="A13" s="26" t="s">
        <v>201</v>
      </c>
      <c r="B13" s="79">
        <f t="shared" si="2"/>
        <v>91</v>
      </c>
      <c r="C13" s="79">
        <f t="shared" si="3"/>
        <v>68</v>
      </c>
      <c r="D13" s="79">
        <f>+H13+L13+T13+X13+AB13</f>
        <v>23</v>
      </c>
      <c r="E13" s="79"/>
      <c r="F13" s="79">
        <v>17</v>
      </c>
      <c r="G13" s="79">
        <v>11</v>
      </c>
      <c r="H13" s="79">
        <v>6</v>
      </c>
      <c r="I13" s="79">
        <v>0</v>
      </c>
      <c r="J13" s="79">
        <v>17</v>
      </c>
      <c r="K13" s="79">
        <v>15</v>
      </c>
      <c r="L13" s="79">
        <v>2</v>
      </c>
      <c r="M13" s="79">
        <v>0</v>
      </c>
      <c r="N13" s="79">
        <v>2</v>
      </c>
      <c r="O13" s="79">
        <v>2</v>
      </c>
      <c r="P13" s="79" t="s">
        <v>191</v>
      </c>
      <c r="Q13" s="79">
        <v>0</v>
      </c>
      <c r="R13" s="79">
        <v>26</v>
      </c>
      <c r="S13" s="79">
        <v>15</v>
      </c>
      <c r="T13" s="79">
        <v>11</v>
      </c>
      <c r="U13" s="79">
        <v>0</v>
      </c>
      <c r="V13" s="79">
        <v>24</v>
      </c>
      <c r="W13" s="79">
        <v>21</v>
      </c>
      <c r="X13" s="79">
        <v>3</v>
      </c>
      <c r="Y13" s="79">
        <v>0</v>
      </c>
      <c r="Z13" s="79">
        <v>5</v>
      </c>
      <c r="AA13" s="79">
        <v>4</v>
      </c>
      <c r="AB13" s="79">
        <v>1</v>
      </c>
      <c r="AC13" s="121"/>
    </row>
    <row r="14" spans="1:29" x14ac:dyDescent="0.25">
      <c r="A14" s="26" t="s">
        <v>202</v>
      </c>
      <c r="B14" s="79">
        <f>+F14+J14+N14+R14+V14</f>
        <v>142</v>
      </c>
      <c r="C14" s="79">
        <f>+G14+K14+O14+S14+W14</f>
        <v>93</v>
      </c>
      <c r="D14" s="79">
        <f>+H14+L14+P14+T14+X14</f>
        <v>49</v>
      </c>
      <c r="E14" s="79"/>
      <c r="F14" s="79">
        <v>56</v>
      </c>
      <c r="G14" s="79">
        <v>40</v>
      </c>
      <c r="H14" s="79">
        <v>16</v>
      </c>
      <c r="I14" s="79">
        <v>0</v>
      </c>
      <c r="J14" s="79">
        <v>38</v>
      </c>
      <c r="K14" s="79">
        <v>22</v>
      </c>
      <c r="L14" s="79">
        <v>16</v>
      </c>
      <c r="M14" s="79">
        <v>0</v>
      </c>
      <c r="N14" s="79">
        <v>24</v>
      </c>
      <c r="O14" s="79">
        <v>16</v>
      </c>
      <c r="P14" s="79">
        <v>8</v>
      </c>
      <c r="Q14" s="79">
        <v>0</v>
      </c>
      <c r="R14" s="79">
        <v>17</v>
      </c>
      <c r="S14" s="79">
        <v>10</v>
      </c>
      <c r="T14" s="79">
        <v>7</v>
      </c>
      <c r="U14" s="79">
        <v>0</v>
      </c>
      <c r="V14" s="79">
        <v>7</v>
      </c>
      <c r="W14" s="79">
        <v>5</v>
      </c>
      <c r="X14" s="79">
        <v>2</v>
      </c>
      <c r="Y14" s="79">
        <v>0</v>
      </c>
      <c r="Z14" s="79" t="s">
        <v>191</v>
      </c>
      <c r="AA14" s="79" t="s">
        <v>191</v>
      </c>
      <c r="AB14" s="79" t="s">
        <v>191</v>
      </c>
      <c r="AC14" s="120"/>
    </row>
    <row r="15" spans="1:29" x14ac:dyDescent="0.25">
      <c r="A15" s="26" t="s">
        <v>203</v>
      </c>
      <c r="B15" s="79">
        <f t="shared" si="2"/>
        <v>33</v>
      </c>
      <c r="C15" s="79">
        <f t="shared" si="3"/>
        <v>21</v>
      </c>
      <c r="D15" s="79">
        <f>+H15+L15+P15+X15</f>
        <v>12</v>
      </c>
      <c r="E15" s="79"/>
      <c r="F15" s="79">
        <v>9</v>
      </c>
      <c r="G15" s="79">
        <v>6</v>
      </c>
      <c r="H15" s="79">
        <v>3</v>
      </c>
      <c r="I15" s="79">
        <v>0</v>
      </c>
      <c r="J15" s="79">
        <v>11</v>
      </c>
      <c r="K15" s="79">
        <v>6</v>
      </c>
      <c r="L15" s="79">
        <v>5</v>
      </c>
      <c r="M15" s="79">
        <v>0</v>
      </c>
      <c r="N15" s="79">
        <v>5</v>
      </c>
      <c r="O15" s="79">
        <v>3</v>
      </c>
      <c r="P15" s="79">
        <v>2</v>
      </c>
      <c r="Q15" s="79">
        <v>0</v>
      </c>
      <c r="R15" s="79">
        <v>3</v>
      </c>
      <c r="S15" s="79">
        <v>3</v>
      </c>
      <c r="T15" s="79" t="s">
        <v>191</v>
      </c>
      <c r="U15" s="79">
        <v>0</v>
      </c>
      <c r="V15" s="79">
        <v>4</v>
      </c>
      <c r="W15" s="79">
        <v>2</v>
      </c>
      <c r="X15" s="79">
        <v>2</v>
      </c>
      <c r="Y15" s="79">
        <v>0</v>
      </c>
      <c r="Z15" s="79">
        <v>1</v>
      </c>
      <c r="AA15" s="79">
        <v>1</v>
      </c>
      <c r="AB15" s="79" t="s">
        <v>191</v>
      </c>
      <c r="AC15" s="121"/>
    </row>
    <row r="16" spans="1:29" x14ac:dyDescent="0.25">
      <c r="A16" s="26" t="s">
        <v>204</v>
      </c>
      <c r="B16" s="79">
        <f t="shared" si="2"/>
        <v>402</v>
      </c>
      <c r="C16" s="79">
        <f t="shared" si="3"/>
        <v>242</v>
      </c>
      <c r="D16" s="79">
        <f t="shared" si="4"/>
        <v>160</v>
      </c>
      <c r="E16" s="79"/>
      <c r="F16" s="79">
        <v>136</v>
      </c>
      <c r="G16" s="79">
        <v>79</v>
      </c>
      <c r="H16" s="79">
        <v>57</v>
      </c>
      <c r="I16" s="79">
        <v>0</v>
      </c>
      <c r="J16" s="79">
        <v>79</v>
      </c>
      <c r="K16" s="79">
        <v>49</v>
      </c>
      <c r="L16" s="79">
        <v>30</v>
      </c>
      <c r="M16" s="79">
        <v>0</v>
      </c>
      <c r="N16" s="79">
        <v>63</v>
      </c>
      <c r="O16" s="79">
        <v>37</v>
      </c>
      <c r="P16" s="79">
        <v>26</v>
      </c>
      <c r="Q16" s="79">
        <v>0</v>
      </c>
      <c r="R16" s="79">
        <v>71</v>
      </c>
      <c r="S16" s="79">
        <v>43</v>
      </c>
      <c r="T16" s="79">
        <v>28</v>
      </c>
      <c r="U16" s="79">
        <v>0</v>
      </c>
      <c r="V16" s="79">
        <v>37</v>
      </c>
      <c r="W16" s="79">
        <v>25</v>
      </c>
      <c r="X16" s="79">
        <v>12</v>
      </c>
      <c r="Y16" s="79">
        <v>0</v>
      </c>
      <c r="Z16" s="79">
        <v>16</v>
      </c>
      <c r="AA16" s="79">
        <v>9</v>
      </c>
      <c r="AB16" s="79">
        <v>7</v>
      </c>
      <c r="AC16" s="121"/>
    </row>
    <row r="17" spans="1:29" x14ac:dyDescent="0.25">
      <c r="A17" s="26" t="s">
        <v>205</v>
      </c>
      <c r="B17" s="79">
        <f t="shared" si="2"/>
        <v>298</v>
      </c>
      <c r="C17" s="79">
        <f t="shared" si="3"/>
        <v>190</v>
      </c>
      <c r="D17" s="79">
        <f t="shared" si="4"/>
        <v>108</v>
      </c>
      <c r="E17" s="79"/>
      <c r="F17" s="79">
        <v>73</v>
      </c>
      <c r="G17" s="79">
        <v>40</v>
      </c>
      <c r="H17" s="79">
        <v>33</v>
      </c>
      <c r="I17" s="79">
        <v>0</v>
      </c>
      <c r="J17" s="79">
        <v>74</v>
      </c>
      <c r="K17" s="79">
        <v>44</v>
      </c>
      <c r="L17" s="79">
        <v>30</v>
      </c>
      <c r="M17" s="79">
        <v>0</v>
      </c>
      <c r="N17" s="79">
        <v>61</v>
      </c>
      <c r="O17" s="79">
        <v>41</v>
      </c>
      <c r="P17" s="79">
        <v>20</v>
      </c>
      <c r="Q17" s="79">
        <v>0</v>
      </c>
      <c r="R17" s="79">
        <v>46</v>
      </c>
      <c r="S17" s="79">
        <v>35</v>
      </c>
      <c r="T17" s="79">
        <v>11</v>
      </c>
      <c r="U17" s="79">
        <v>0</v>
      </c>
      <c r="V17" s="79">
        <v>28</v>
      </c>
      <c r="W17" s="79">
        <v>19</v>
      </c>
      <c r="X17" s="79">
        <v>9</v>
      </c>
      <c r="Y17" s="79">
        <v>0</v>
      </c>
      <c r="Z17" s="79">
        <v>16</v>
      </c>
      <c r="AA17" s="79">
        <v>11</v>
      </c>
      <c r="AB17" s="79">
        <v>5</v>
      </c>
      <c r="AC17" s="121"/>
    </row>
    <row r="18" spans="1:29" x14ac:dyDescent="0.25">
      <c r="A18" s="26" t="s">
        <v>206</v>
      </c>
      <c r="B18" s="79">
        <f t="shared" si="2"/>
        <v>710</v>
      </c>
      <c r="C18" s="79">
        <f t="shared" si="3"/>
        <v>417</v>
      </c>
      <c r="D18" s="79">
        <f t="shared" si="4"/>
        <v>293</v>
      </c>
      <c r="E18" s="79"/>
      <c r="F18" s="79">
        <v>278</v>
      </c>
      <c r="G18" s="79">
        <v>155</v>
      </c>
      <c r="H18" s="79">
        <v>123</v>
      </c>
      <c r="I18" s="79">
        <v>0</v>
      </c>
      <c r="J18" s="79">
        <v>141</v>
      </c>
      <c r="K18" s="79">
        <v>78</v>
      </c>
      <c r="L18" s="79">
        <v>63</v>
      </c>
      <c r="M18" s="79">
        <v>0</v>
      </c>
      <c r="N18" s="79">
        <v>92</v>
      </c>
      <c r="O18" s="79">
        <v>57</v>
      </c>
      <c r="P18" s="79">
        <v>35</v>
      </c>
      <c r="Q18" s="79">
        <v>0</v>
      </c>
      <c r="R18" s="79">
        <v>140</v>
      </c>
      <c r="S18" s="79">
        <v>92</v>
      </c>
      <c r="T18" s="79">
        <v>48</v>
      </c>
      <c r="U18" s="79">
        <v>0</v>
      </c>
      <c r="V18" s="79">
        <v>46</v>
      </c>
      <c r="W18" s="79">
        <v>25</v>
      </c>
      <c r="X18" s="79">
        <v>21</v>
      </c>
      <c r="Y18" s="79">
        <v>0</v>
      </c>
      <c r="Z18" s="79">
        <v>13</v>
      </c>
      <c r="AA18" s="79">
        <v>10</v>
      </c>
      <c r="AB18" s="79">
        <v>3</v>
      </c>
      <c r="AC18" s="121"/>
    </row>
    <row r="19" spans="1:29" x14ac:dyDescent="0.25">
      <c r="A19" s="26" t="s">
        <v>207</v>
      </c>
      <c r="B19" s="79">
        <f>+F19+J19+N19+R19+V19</f>
        <v>174</v>
      </c>
      <c r="C19" s="79">
        <f>+G19+K19+O19+S19+W19</f>
        <v>95</v>
      </c>
      <c r="D19" s="79">
        <f>+H19+L19+P19+T19+X19</f>
        <v>79</v>
      </c>
      <c r="E19" s="79"/>
      <c r="F19" s="79">
        <v>69</v>
      </c>
      <c r="G19" s="79">
        <v>36</v>
      </c>
      <c r="H19" s="79">
        <v>33</v>
      </c>
      <c r="I19" s="79">
        <v>0</v>
      </c>
      <c r="J19" s="79">
        <v>49</v>
      </c>
      <c r="K19" s="79">
        <v>27</v>
      </c>
      <c r="L19" s="79">
        <v>22</v>
      </c>
      <c r="M19" s="79">
        <v>0</v>
      </c>
      <c r="N19" s="79">
        <v>18</v>
      </c>
      <c r="O19" s="79">
        <v>10</v>
      </c>
      <c r="P19" s="79">
        <v>8</v>
      </c>
      <c r="Q19" s="79">
        <v>0</v>
      </c>
      <c r="R19" s="79">
        <v>30</v>
      </c>
      <c r="S19" s="79">
        <v>19</v>
      </c>
      <c r="T19" s="79">
        <v>11</v>
      </c>
      <c r="U19" s="79">
        <v>0</v>
      </c>
      <c r="V19" s="79">
        <v>8</v>
      </c>
      <c r="W19" s="79">
        <v>3</v>
      </c>
      <c r="X19" s="79">
        <v>5</v>
      </c>
      <c r="Y19" s="79">
        <v>0</v>
      </c>
      <c r="Z19" s="79" t="s">
        <v>191</v>
      </c>
      <c r="AA19" s="79" t="s">
        <v>191</v>
      </c>
      <c r="AB19" s="79" t="s">
        <v>191</v>
      </c>
      <c r="AC19" s="121"/>
    </row>
    <row r="20" spans="1:29" x14ac:dyDescent="0.25">
      <c r="A20" s="108" t="s">
        <v>208</v>
      </c>
      <c r="B20" s="79">
        <f t="shared" si="2"/>
        <v>892</v>
      </c>
      <c r="C20" s="79">
        <f t="shared" si="3"/>
        <v>518</v>
      </c>
      <c r="D20" s="79">
        <f t="shared" si="4"/>
        <v>374</v>
      </c>
      <c r="E20" s="79"/>
      <c r="F20" s="79">
        <v>199</v>
      </c>
      <c r="G20" s="79">
        <v>133</v>
      </c>
      <c r="H20" s="79">
        <v>66</v>
      </c>
      <c r="I20" s="79">
        <v>0</v>
      </c>
      <c r="J20" s="79">
        <v>83</v>
      </c>
      <c r="K20" s="79">
        <v>60</v>
      </c>
      <c r="L20" s="79">
        <v>23</v>
      </c>
      <c r="M20" s="79">
        <v>0</v>
      </c>
      <c r="N20" s="79">
        <v>44</v>
      </c>
      <c r="O20" s="79">
        <v>38</v>
      </c>
      <c r="P20" s="79">
        <v>6</v>
      </c>
      <c r="Q20" s="79">
        <v>0</v>
      </c>
      <c r="R20" s="79">
        <v>395</v>
      </c>
      <c r="S20" s="79">
        <v>187</v>
      </c>
      <c r="T20" s="79">
        <v>208</v>
      </c>
      <c r="U20" s="79">
        <v>0</v>
      </c>
      <c r="V20" s="79">
        <v>96</v>
      </c>
      <c r="W20" s="79">
        <v>54</v>
      </c>
      <c r="X20" s="79">
        <v>42</v>
      </c>
      <c r="Y20" s="79">
        <v>0</v>
      </c>
      <c r="Z20" s="79">
        <v>75</v>
      </c>
      <c r="AA20" s="79">
        <v>46</v>
      </c>
      <c r="AB20" s="79">
        <v>29</v>
      </c>
      <c r="AC20" s="121"/>
    </row>
    <row r="21" spans="1:29" x14ac:dyDescent="0.25">
      <c r="A21" s="26" t="s">
        <v>209</v>
      </c>
      <c r="B21" s="79">
        <f t="shared" si="2"/>
        <v>69</v>
      </c>
      <c r="C21" s="79">
        <f>+G21+K21+S21+W21+AA21</f>
        <v>49</v>
      </c>
      <c r="D21" s="79">
        <f t="shared" si="4"/>
        <v>20</v>
      </c>
      <c r="E21" s="79"/>
      <c r="F21" s="79">
        <v>14</v>
      </c>
      <c r="G21" s="79">
        <v>9</v>
      </c>
      <c r="H21" s="79">
        <v>5</v>
      </c>
      <c r="I21" s="79">
        <v>0</v>
      </c>
      <c r="J21" s="79">
        <v>24</v>
      </c>
      <c r="K21" s="79">
        <v>16</v>
      </c>
      <c r="L21" s="79">
        <v>8</v>
      </c>
      <c r="M21" s="79">
        <v>0</v>
      </c>
      <c r="N21" s="79">
        <v>1</v>
      </c>
      <c r="O21" s="79" t="s">
        <v>191</v>
      </c>
      <c r="P21" s="79">
        <v>1</v>
      </c>
      <c r="Q21" s="79">
        <v>0</v>
      </c>
      <c r="R21" s="79">
        <v>15</v>
      </c>
      <c r="S21" s="79">
        <v>14</v>
      </c>
      <c r="T21" s="79">
        <v>1</v>
      </c>
      <c r="U21" s="79">
        <v>0</v>
      </c>
      <c r="V21" s="79">
        <v>4</v>
      </c>
      <c r="W21" s="79">
        <v>3</v>
      </c>
      <c r="X21" s="79">
        <v>1</v>
      </c>
      <c r="Y21" s="79">
        <v>0</v>
      </c>
      <c r="Z21" s="79">
        <v>11</v>
      </c>
      <c r="AA21" s="79">
        <v>7</v>
      </c>
      <c r="AB21" s="79">
        <v>4</v>
      </c>
      <c r="AC21" s="121"/>
    </row>
    <row r="22" spans="1:29" x14ac:dyDescent="0.25">
      <c r="A22" s="26" t="s">
        <v>210</v>
      </c>
      <c r="B22" s="79">
        <f t="shared" si="2"/>
        <v>196</v>
      </c>
      <c r="C22" s="79">
        <f t="shared" si="3"/>
        <v>99</v>
      </c>
      <c r="D22" s="79">
        <f t="shared" si="4"/>
        <v>97</v>
      </c>
      <c r="E22" s="79"/>
      <c r="F22" s="79">
        <v>33</v>
      </c>
      <c r="G22" s="79">
        <v>22</v>
      </c>
      <c r="H22" s="79">
        <v>11</v>
      </c>
      <c r="I22" s="79">
        <v>0</v>
      </c>
      <c r="J22" s="79">
        <v>6</v>
      </c>
      <c r="K22" s="79">
        <v>3</v>
      </c>
      <c r="L22" s="79">
        <v>3</v>
      </c>
      <c r="M22" s="79">
        <v>0</v>
      </c>
      <c r="N22" s="79">
        <v>13</v>
      </c>
      <c r="O22" s="79">
        <v>9</v>
      </c>
      <c r="P22" s="79">
        <v>4</v>
      </c>
      <c r="Q22" s="79">
        <v>0</v>
      </c>
      <c r="R22" s="79">
        <v>58</v>
      </c>
      <c r="S22" s="79">
        <v>36</v>
      </c>
      <c r="T22" s="79">
        <v>22</v>
      </c>
      <c r="U22" s="79">
        <v>0</v>
      </c>
      <c r="V22" s="79">
        <v>80</v>
      </c>
      <c r="W22" s="79">
        <v>25</v>
      </c>
      <c r="X22" s="79">
        <v>55</v>
      </c>
      <c r="Y22" s="79">
        <v>0</v>
      </c>
      <c r="Z22" s="79">
        <v>6</v>
      </c>
      <c r="AA22" s="79">
        <v>4</v>
      </c>
      <c r="AB22" s="79">
        <v>2</v>
      </c>
      <c r="AC22" s="121"/>
    </row>
    <row r="23" spans="1:29" x14ac:dyDescent="0.25">
      <c r="A23" s="26" t="s">
        <v>211</v>
      </c>
      <c r="B23" s="79">
        <f t="shared" si="2"/>
        <v>112</v>
      </c>
      <c r="C23" s="79">
        <f>+G23+K23+O23+W23+AA23</f>
        <v>65</v>
      </c>
      <c r="D23" s="79">
        <f>+H23+L23+P23+T23+AB23</f>
        <v>47</v>
      </c>
      <c r="E23" s="79"/>
      <c r="F23" s="79">
        <v>78</v>
      </c>
      <c r="G23" s="79">
        <v>45</v>
      </c>
      <c r="H23" s="79">
        <v>33</v>
      </c>
      <c r="I23" s="79">
        <v>0</v>
      </c>
      <c r="J23" s="79">
        <v>16</v>
      </c>
      <c r="K23" s="79">
        <v>11</v>
      </c>
      <c r="L23" s="79">
        <v>5</v>
      </c>
      <c r="M23" s="79">
        <v>0</v>
      </c>
      <c r="N23" s="79">
        <v>8</v>
      </c>
      <c r="O23" s="79">
        <v>2</v>
      </c>
      <c r="P23" s="79">
        <v>6</v>
      </c>
      <c r="Q23" s="79">
        <v>0</v>
      </c>
      <c r="R23" s="79">
        <v>2</v>
      </c>
      <c r="S23" s="79" t="s">
        <v>191</v>
      </c>
      <c r="T23" s="79">
        <v>2</v>
      </c>
      <c r="U23" s="79">
        <v>0</v>
      </c>
      <c r="V23" s="79">
        <v>2</v>
      </c>
      <c r="W23" s="79">
        <v>2</v>
      </c>
      <c r="X23" s="79" t="s">
        <v>191</v>
      </c>
      <c r="Y23" s="79">
        <v>0</v>
      </c>
      <c r="Z23" s="79">
        <v>6</v>
      </c>
      <c r="AA23" s="79">
        <v>5</v>
      </c>
      <c r="AB23" s="79">
        <v>1</v>
      </c>
      <c r="AC23" s="120"/>
    </row>
    <row r="24" spans="1:29" x14ac:dyDescent="0.25">
      <c r="A24" s="26" t="s">
        <v>212</v>
      </c>
      <c r="B24" s="79">
        <f t="shared" si="2"/>
        <v>283</v>
      </c>
      <c r="C24" s="79">
        <f t="shared" si="3"/>
        <v>173</v>
      </c>
      <c r="D24" s="79">
        <f t="shared" si="4"/>
        <v>110</v>
      </c>
      <c r="E24" s="79"/>
      <c r="F24" s="79">
        <v>98</v>
      </c>
      <c r="G24" s="79">
        <v>65</v>
      </c>
      <c r="H24" s="79">
        <v>33</v>
      </c>
      <c r="I24" s="79">
        <v>0</v>
      </c>
      <c r="J24" s="79">
        <v>98</v>
      </c>
      <c r="K24" s="79">
        <v>52</v>
      </c>
      <c r="L24" s="79">
        <v>46</v>
      </c>
      <c r="M24" s="79">
        <v>0</v>
      </c>
      <c r="N24" s="79">
        <v>19</v>
      </c>
      <c r="O24" s="79">
        <v>15</v>
      </c>
      <c r="P24" s="79">
        <v>4</v>
      </c>
      <c r="Q24" s="79">
        <v>0</v>
      </c>
      <c r="R24" s="79">
        <v>34</v>
      </c>
      <c r="S24" s="79">
        <v>21</v>
      </c>
      <c r="T24" s="79">
        <v>13</v>
      </c>
      <c r="U24" s="79">
        <v>0</v>
      </c>
      <c r="V24" s="79">
        <v>14</v>
      </c>
      <c r="W24" s="79">
        <v>10</v>
      </c>
      <c r="X24" s="79">
        <v>4</v>
      </c>
      <c r="Y24" s="79">
        <v>0</v>
      </c>
      <c r="Z24" s="79">
        <v>20</v>
      </c>
      <c r="AA24" s="79">
        <v>10</v>
      </c>
      <c r="AB24" s="79">
        <v>10</v>
      </c>
      <c r="AC24" s="121"/>
    </row>
    <row r="25" spans="1:29" x14ac:dyDescent="0.25">
      <c r="A25" s="26" t="s">
        <v>213</v>
      </c>
      <c r="B25" s="79">
        <f t="shared" si="2"/>
        <v>194</v>
      </c>
      <c r="C25" s="79">
        <f t="shared" si="3"/>
        <v>133</v>
      </c>
      <c r="D25" s="79">
        <f t="shared" si="4"/>
        <v>61</v>
      </c>
      <c r="E25" s="79"/>
      <c r="F25" s="79">
        <v>62</v>
      </c>
      <c r="G25" s="79">
        <v>37</v>
      </c>
      <c r="H25" s="79">
        <v>25</v>
      </c>
      <c r="I25" s="79">
        <v>0</v>
      </c>
      <c r="J25" s="79">
        <v>60</v>
      </c>
      <c r="K25" s="79">
        <v>42</v>
      </c>
      <c r="L25" s="79">
        <v>18</v>
      </c>
      <c r="M25" s="79">
        <v>0</v>
      </c>
      <c r="N25" s="79">
        <v>14</v>
      </c>
      <c r="O25" s="79">
        <v>10</v>
      </c>
      <c r="P25" s="79">
        <v>4</v>
      </c>
      <c r="Q25" s="79">
        <v>0</v>
      </c>
      <c r="R25" s="79">
        <v>39</v>
      </c>
      <c r="S25" s="79">
        <v>30</v>
      </c>
      <c r="T25" s="79">
        <v>9</v>
      </c>
      <c r="U25" s="79">
        <v>0</v>
      </c>
      <c r="V25" s="79">
        <v>12</v>
      </c>
      <c r="W25" s="79">
        <v>9</v>
      </c>
      <c r="X25" s="79">
        <v>3</v>
      </c>
      <c r="Y25" s="79">
        <v>0</v>
      </c>
      <c r="Z25" s="79">
        <v>7</v>
      </c>
      <c r="AA25" s="79">
        <v>5</v>
      </c>
      <c r="AB25" s="79">
        <v>2</v>
      </c>
      <c r="AC25" s="121"/>
    </row>
    <row r="26" spans="1:29" x14ac:dyDescent="0.25">
      <c r="A26" s="26" t="s">
        <v>214</v>
      </c>
      <c r="B26" s="79">
        <f t="shared" si="2"/>
        <v>329</v>
      </c>
      <c r="C26" s="79">
        <f t="shared" si="3"/>
        <v>211</v>
      </c>
      <c r="D26" s="79">
        <f t="shared" si="4"/>
        <v>118</v>
      </c>
      <c r="E26" s="79"/>
      <c r="F26" s="79">
        <v>109</v>
      </c>
      <c r="G26" s="79">
        <v>73</v>
      </c>
      <c r="H26" s="79">
        <v>36</v>
      </c>
      <c r="I26" s="79">
        <v>0</v>
      </c>
      <c r="J26" s="79">
        <v>73</v>
      </c>
      <c r="K26" s="79">
        <v>38</v>
      </c>
      <c r="L26" s="79">
        <v>35</v>
      </c>
      <c r="M26" s="79">
        <v>0</v>
      </c>
      <c r="N26" s="79">
        <v>39</v>
      </c>
      <c r="O26" s="79">
        <v>22</v>
      </c>
      <c r="P26" s="79">
        <v>17</v>
      </c>
      <c r="Q26" s="79">
        <v>0</v>
      </c>
      <c r="R26" s="79">
        <v>54</v>
      </c>
      <c r="S26" s="79">
        <v>48</v>
      </c>
      <c r="T26" s="79">
        <v>6</v>
      </c>
      <c r="U26" s="79">
        <v>0</v>
      </c>
      <c r="V26" s="79">
        <v>33</v>
      </c>
      <c r="W26" s="79">
        <v>15</v>
      </c>
      <c r="X26" s="79">
        <v>18</v>
      </c>
      <c r="Y26" s="79">
        <v>0</v>
      </c>
      <c r="Z26" s="79">
        <v>21</v>
      </c>
      <c r="AA26" s="79">
        <v>15</v>
      </c>
      <c r="AB26" s="79">
        <v>6</v>
      </c>
      <c r="AC26" s="121"/>
    </row>
    <row r="27" spans="1:29" x14ac:dyDescent="0.25">
      <c r="A27" s="26" t="s">
        <v>215</v>
      </c>
      <c r="B27" s="79">
        <f t="shared" si="2"/>
        <v>90</v>
      </c>
      <c r="C27" s="79">
        <f t="shared" si="3"/>
        <v>44</v>
      </c>
      <c r="D27" s="79">
        <f t="shared" si="4"/>
        <v>46</v>
      </c>
      <c r="E27" s="79"/>
      <c r="F27" s="79">
        <v>9</v>
      </c>
      <c r="G27" s="79">
        <v>2</v>
      </c>
      <c r="H27" s="79">
        <v>7</v>
      </c>
      <c r="I27" s="79">
        <v>0</v>
      </c>
      <c r="J27" s="79">
        <v>19</v>
      </c>
      <c r="K27" s="79">
        <v>9</v>
      </c>
      <c r="L27" s="79">
        <v>10</v>
      </c>
      <c r="M27" s="79">
        <v>0</v>
      </c>
      <c r="N27" s="79">
        <v>7</v>
      </c>
      <c r="O27" s="79">
        <v>3</v>
      </c>
      <c r="P27" s="79">
        <v>4</v>
      </c>
      <c r="Q27" s="79">
        <v>0</v>
      </c>
      <c r="R27" s="79">
        <v>33</v>
      </c>
      <c r="S27" s="79">
        <v>15</v>
      </c>
      <c r="T27" s="79">
        <v>18</v>
      </c>
      <c r="U27" s="79">
        <v>0</v>
      </c>
      <c r="V27" s="79">
        <v>16</v>
      </c>
      <c r="W27" s="79">
        <v>11</v>
      </c>
      <c r="X27" s="79">
        <v>5</v>
      </c>
      <c r="Y27" s="79">
        <v>0</v>
      </c>
      <c r="Z27" s="79">
        <v>6</v>
      </c>
      <c r="AA27" s="79">
        <v>4</v>
      </c>
      <c r="AB27" s="79">
        <v>2</v>
      </c>
      <c r="AC27" s="121"/>
    </row>
    <row r="28" spans="1:29" x14ac:dyDescent="0.25">
      <c r="A28" s="26" t="s">
        <v>216</v>
      </c>
      <c r="B28" s="79">
        <f t="shared" si="2"/>
        <v>98</v>
      </c>
      <c r="C28" s="79">
        <f t="shared" si="3"/>
        <v>68</v>
      </c>
      <c r="D28" s="79">
        <f t="shared" si="4"/>
        <v>30</v>
      </c>
      <c r="E28" s="79"/>
      <c r="F28" s="79">
        <v>21</v>
      </c>
      <c r="G28" s="79">
        <v>18</v>
      </c>
      <c r="H28" s="79">
        <v>3</v>
      </c>
      <c r="I28" s="79">
        <v>0</v>
      </c>
      <c r="J28" s="79">
        <v>20</v>
      </c>
      <c r="K28" s="79">
        <v>12</v>
      </c>
      <c r="L28" s="79">
        <v>8</v>
      </c>
      <c r="M28" s="79">
        <v>0</v>
      </c>
      <c r="N28" s="79">
        <v>10</v>
      </c>
      <c r="O28" s="79">
        <v>6</v>
      </c>
      <c r="P28" s="79">
        <v>4</v>
      </c>
      <c r="Q28" s="79">
        <v>0</v>
      </c>
      <c r="R28" s="79">
        <v>28</v>
      </c>
      <c r="S28" s="79">
        <v>22</v>
      </c>
      <c r="T28" s="79">
        <v>6</v>
      </c>
      <c r="U28" s="79">
        <v>0</v>
      </c>
      <c r="V28" s="79">
        <v>16</v>
      </c>
      <c r="W28" s="79">
        <v>9</v>
      </c>
      <c r="X28" s="79">
        <v>7</v>
      </c>
      <c r="Y28" s="79">
        <v>0</v>
      </c>
      <c r="Z28" s="79">
        <v>3</v>
      </c>
      <c r="AA28" s="79">
        <v>1</v>
      </c>
      <c r="AB28" s="79">
        <v>2</v>
      </c>
      <c r="AC28" s="121"/>
    </row>
    <row r="29" spans="1:29" x14ac:dyDescent="0.25">
      <c r="A29" s="26" t="s">
        <v>217</v>
      </c>
      <c r="B29" s="79">
        <f t="shared" si="2"/>
        <v>394</v>
      </c>
      <c r="C29" s="79">
        <f t="shared" si="3"/>
        <v>213</v>
      </c>
      <c r="D29" s="79">
        <f t="shared" si="4"/>
        <v>181</v>
      </c>
      <c r="E29" s="79"/>
      <c r="F29" s="79">
        <v>156</v>
      </c>
      <c r="G29" s="79">
        <v>86</v>
      </c>
      <c r="H29" s="79">
        <v>70</v>
      </c>
      <c r="I29" s="79">
        <v>0</v>
      </c>
      <c r="J29" s="79">
        <v>113</v>
      </c>
      <c r="K29" s="79">
        <v>67</v>
      </c>
      <c r="L29" s="79">
        <v>46</v>
      </c>
      <c r="M29" s="79">
        <v>0</v>
      </c>
      <c r="N29" s="79">
        <v>40</v>
      </c>
      <c r="O29" s="79">
        <v>18</v>
      </c>
      <c r="P29" s="79">
        <v>22</v>
      </c>
      <c r="Q29" s="79">
        <v>0</v>
      </c>
      <c r="R29" s="79">
        <v>48</v>
      </c>
      <c r="S29" s="79">
        <v>23</v>
      </c>
      <c r="T29" s="79">
        <v>25</v>
      </c>
      <c r="U29" s="79">
        <v>0</v>
      </c>
      <c r="V29" s="79">
        <v>26</v>
      </c>
      <c r="W29" s="79">
        <v>12</v>
      </c>
      <c r="X29" s="79">
        <v>14</v>
      </c>
      <c r="Y29" s="79">
        <v>0</v>
      </c>
      <c r="Z29" s="79">
        <v>11</v>
      </c>
      <c r="AA29" s="79">
        <v>7</v>
      </c>
      <c r="AB29" s="79">
        <v>4</v>
      </c>
      <c r="AC29" s="121"/>
    </row>
    <row r="30" spans="1:29" x14ac:dyDescent="0.25">
      <c r="A30" s="26" t="s">
        <v>218</v>
      </c>
      <c r="B30" s="79">
        <f t="shared" si="2"/>
        <v>371</v>
      </c>
      <c r="C30" s="79">
        <f t="shared" si="3"/>
        <v>212</v>
      </c>
      <c r="D30" s="79">
        <f t="shared" si="4"/>
        <v>159</v>
      </c>
      <c r="E30" s="79"/>
      <c r="F30" s="79">
        <v>125</v>
      </c>
      <c r="G30" s="79">
        <v>69</v>
      </c>
      <c r="H30" s="79">
        <v>56</v>
      </c>
      <c r="I30" s="79">
        <v>0</v>
      </c>
      <c r="J30" s="79">
        <v>86</v>
      </c>
      <c r="K30" s="79">
        <v>41</v>
      </c>
      <c r="L30" s="79">
        <v>45</v>
      </c>
      <c r="M30" s="79">
        <v>0</v>
      </c>
      <c r="N30" s="79">
        <v>13</v>
      </c>
      <c r="O30" s="79">
        <v>12</v>
      </c>
      <c r="P30" s="79">
        <v>1</v>
      </c>
      <c r="Q30" s="79">
        <v>0</v>
      </c>
      <c r="R30" s="79">
        <v>48</v>
      </c>
      <c r="S30" s="79">
        <v>28</v>
      </c>
      <c r="T30" s="79">
        <v>20</v>
      </c>
      <c r="U30" s="79">
        <v>0</v>
      </c>
      <c r="V30" s="79">
        <v>50</v>
      </c>
      <c r="W30" s="79">
        <v>37</v>
      </c>
      <c r="X30" s="79">
        <v>13</v>
      </c>
      <c r="Y30" s="79">
        <v>0</v>
      </c>
      <c r="Z30" s="79">
        <v>49</v>
      </c>
      <c r="AA30" s="79">
        <v>25</v>
      </c>
      <c r="AB30" s="79">
        <v>24</v>
      </c>
      <c r="AC30" s="121"/>
    </row>
    <row r="31" spans="1:29" x14ac:dyDescent="0.25">
      <c r="A31" s="26" t="s">
        <v>219</v>
      </c>
      <c r="B31" s="79">
        <f t="shared" si="2"/>
        <v>211</v>
      </c>
      <c r="C31" s="79">
        <f t="shared" si="3"/>
        <v>126</v>
      </c>
      <c r="D31" s="79">
        <f t="shared" si="4"/>
        <v>85</v>
      </c>
      <c r="E31" s="79"/>
      <c r="F31" s="79">
        <v>39</v>
      </c>
      <c r="G31" s="79">
        <v>24</v>
      </c>
      <c r="H31" s="79">
        <v>15</v>
      </c>
      <c r="I31" s="79">
        <v>0</v>
      </c>
      <c r="J31" s="79">
        <v>27</v>
      </c>
      <c r="K31" s="79">
        <v>17</v>
      </c>
      <c r="L31" s="79">
        <v>10</v>
      </c>
      <c r="M31" s="79">
        <v>0</v>
      </c>
      <c r="N31" s="79">
        <v>44</v>
      </c>
      <c r="O31" s="79">
        <v>24</v>
      </c>
      <c r="P31" s="79">
        <v>20</v>
      </c>
      <c r="Q31" s="79">
        <v>0</v>
      </c>
      <c r="R31" s="79">
        <v>65</v>
      </c>
      <c r="S31" s="79">
        <v>36</v>
      </c>
      <c r="T31" s="79">
        <v>29</v>
      </c>
      <c r="U31" s="79">
        <v>0</v>
      </c>
      <c r="V31" s="79">
        <v>28</v>
      </c>
      <c r="W31" s="79">
        <v>20</v>
      </c>
      <c r="X31" s="79">
        <v>8</v>
      </c>
      <c r="Y31" s="79">
        <v>0</v>
      </c>
      <c r="Z31" s="79">
        <v>8</v>
      </c>
      <c r="AA31" s="79">
        <v>5</v>
      </c>
      <c r="AB31" s="79">
        <v>3</v>
      </c>
      <c r="AC31" s="121"/>
    </row>
    <row r="32" spans="1:29" x14ac:dyDescent="0.25">
      <c r="A32" s="26" t="s">
        <v>220</v>
      </c>
      <c r="B32" s="79">
        <f>+F32+J32+N32+R32+V32</f>
        <v>104</v>
      </c>
      <c r="C32" s="79">
        <f>+G32+K32+O32+S32+W32</f>
        <v>67</v>
      </c>
      <c r="D32" s="79">
        <f>+H32+L32+P32+T32+X32</f>
        <v>37</v>
      </c>
      <c r="E32" s="79"/>
      <c r="F32" s="79">
        <v>34</v>
      </c>
      <c r="G32" s="79">
        <v>20</v>
      </c>
      <c r="H32" s="79">
        <v>14</v>
      </c>
      <c r="I32" s="79">
        <v>0</v>
      </c>
      <c r="J32" s="79">
        <v>17</v>
      </c>
      <c r="K32" s="79">
        <v>12</v>
      </c>
      <c r="L32" s="79">
        <v>5</v>
      </c>
      <c r="M32" s="79">
        <v>0</v>
      </c>
      <c r="N32" s="79">
        <v>27</v>
      </c>
      <c r="O32" s="79">
        <v>22</v>
      </c>
      <c r="P32" s="79">
        <v>5</v>
      </c>
      <c r="Q32" s="79">
        <v>0</v>
      </c>
      <c r="R32" s="79">
        <v>20</v>
      </c>
      <c r="S32" s="79">
        <v>8</v>
      </c>
      <c r="T32" s="79">
        <v>12</v>
      </c>
      <c r="U32" s="79">
        <v>0</v>
      </c>
      <c r="V32" s="79">
        <v>6</v>
      </c>
      <c r="W32" s="79">
        <v>5</v>
      </c>
      <c r="X32" s="79">
        <v>1</v>
      </c>
      <c r="Y32" s="79">
        <v>0</v>
      </c>
      <c r="Z32" s="79" t="s">
        <v>191</v>
      </c>
      <c r="AA32" s="79" t="s">
        <v>191</v>
      </c>
      <c r="AB32" s="79" t="s">
        <v>191</v>
      </c>
      <c r="AC32" s="121"/>
    </row>
    <row r="33" spans="1:29" x14ac:dyDescent="0.25">
      <c r="A33" s="26" t="s">
        <v>221</v>
      </c>
      <c r="B33" s="79">
        <f t="shared" si="2"/>
        <v>429</v>
      </c>
      <c r="C33" s="79">
        <f t="shared" si="3"/>
        <v>248</v>
      </c>
      <c r="D33" s="79">
        <f t="shared" si="4"/>
        <v>181</v>
      </c>
      <c r="E33" s="79"/>
      <c r="F33" s="79">
        <v>113</v>
      </c>
      <c r="G33" s="79">
        <v>69</v>
      </c>
      <c r="H33" s="79">
        <v>44</v>
      </c>
      <c r="I33" s="79">
        <v>0</v>
      </c>
      <c r="J33" s="79">
        <v>126</v>
      </c>
      <c r="K33" s="79">
        <v>64</v>
      </c>
      <c r="L33" s="79">
        <v>62</v>
      </c>
      <c r="M33" s="79">
        <v>0</v>
      </c>
      <c r="N33" s="79">
        <v>104</v>
      </c>
      <c r="O33" s="79">
        <v>69</v>
      </c>
      <c r="P33" s="79">
        <v>35</v>
      </c>
      <c r="Q33" s="79">
        <v>0</v>
      </c>
      <c r="R33" s="79">
        <v>46</v>
      </c>
      <c r="S33" s="79">
        <v>24</v>
      </c>
      <c r="T33" s="79">
        <v>22</v>
      </c>
      <c r="U33" s="79">
        <v>0</v>
      </c>
      <c r="V33" s="79">
        <v>34</v>
      </c>
      <c r="W33" s="79">
        <v>20</v>
      </c>
      <c r="X33" s="79">
        <v>14</v>
      </c>
      <c r="Y33" s="79">
        <v>0</v>
      </c>
      <c r="Z33" s="79">
        <v>6</v>
      </c>
      <c r="AA33" s="79">
        <v>2</v>
      </c>
      <c r="AB33" s="79">
        <v>4</v>
      </c>
      <c r="AC33" s="121"/>
    </row>
    <row r="34" spans="1:29" x14ac:dyDescent="0.25">
      <c r="A34" s="26" t="s">
        <v>222</v>
      </c>
      <c r="B34" s="79">
        <f t="shared" si="2"/>
        <v>527</v>
      </c>
      <c r="C34" s="79">
        <f t="shared" si="3"/>
        <v>313</v>
      </c>
      <c r="D34" s="79">
        <f>+H34+L34+P34+T34+X34</f>
        <v>214</v>
      </c>
      <c r="E34" s="79"/>
      <c r="F34" s="79">
        <v>159</v>
      </c>
      <c r="G34" s="79">
        <v>87</v>
      </c>
      <c r="H34" s="79">
        <v>72</v>
      </c>
      <c r="I34" s="79">
        <v>0</v>
      </c>
      <c r="J34" s="79">
        <v>193</v>
      </c>
      <c r="K34" s="79">
        <v>112</v>
      </c>
      <c r="L34" s="79">
        <v>81</v>
      </c>
      <c r="M34" s="79">
        <v>0</v>
      </c>
      <c r="N34" s="79">
        <v>78</v>
      </c>
      <c r="O34" s="79">
        <v>56</v>
      </c>
      <c r="P34" s="79">
        <v>22</v>
      </c>
      <c r="Q34" s="79">
        <v>0</v>
      </c>
      <c r="R34" s="79">
        <v>43</v>
      </c>
      <c r="S34" s="79">
        <v>28</v>
      </c>
      <c r="T34" s="79">
        <v>15</v>
      </c>
      <c r="U34" s="79">
        <v>0</v>
      </c>
      <c r="V34" s="79">
        <v>45</v>
      </c>
      <c r="W34" s="79">
        <v>21</v>
      </c>
      <c r="X34" s="79">
        <v>24</v>
      </c>
      <c r="Y34" s="79">
        <v>0</v>
      </c>
      <c r="Z34" s="79">
        <v>9</v>
      </c>
      <c r="AA34" s="79">
        <v>9</v>
      </c>
      <c r="AB34" s="79" t="s">
        <v>191</v>
      </c>
    </row>
    <row r="35" spans="1:29" ht="15.75" thickBot="1" x14ac:dyDescent="0.3">
      <c r="A35" s="27" t="s">
        <v>223</v>
      </c>
      <c r="B35" s="141">
        <f>+F35+J35+N35+R35+V35</f>
        <v>71</v>
      </c>
      <c r="C35" s="141">
        <f>+G35+K35+O35+S35+W35</f>
        <v>37</v>
      </c>
      <c r="D35" s="141">
        <f>+H35+L35+P35+T35+X35</f>
        <v>34</v>
      </c>
      <c r="E35" s="141"/>
      <c r="F35" s="141">
        <v>15</v>
      </c>
      <c r="G35" s="141">
        <v>10</v>
      </c>
      <c r="H35" s="141">
        <v>5</v>
      </c>
      <c r="I35" s="141">
        <v>0</v>
      </c>
      <c r="J35" s="141">
        <v>23</v>
      </c>
      <c r="K35" s="141">
        <v>8</v>
      </c>
      <c r="L35" s="141">
        <v>15</v>
      </c>
      <c r="M35" s="141">
        <v>0</v>
      </c>
      <c r="N35" s="141">
        <v>11</v>
      </c>
      <c r="O35" s="141">
        <v>7</v>
      </c>
      <c r="P35" s="141">
        <v>4</v>
      </c>
      <c r="Q35" s="141">
        <v>0</v>
      </c>
      <c r="R35" s="141">
        <v>15</v>
      </c>
      <c r="S35" s="141">
        <v>8</v>
      </c>
      <c r="T35" s="141">
        <v>7</v>
      </c>
      <c r="U35" s="141">
        <v>0</v>
      </c>
      <c r="V35" s="141">
        <v>7</v>
      </c>
      <c r="W35" s="141">
        <v>4</v>
      </c>
      <c r="X35" s="141">
        <v>3</v>
      </c>
      <c r="Y35" s="141">
        <v>0</v>
      </c>
      <c r="Z35" s="141" t="s">
        <v>191</v>
      </c>
      <c r="AA35" s="141" t="s">
        <v>191</v>
      </c>
      <c r="AB35" s="141" t="s">
        <v>191</v>
      </c>
      <c r="AC35" s="121"/>
    </row>
    <row r="36" spans="1:29" x14ac:dyDescent="0.25">
      <c r="A36" s="218" t="s">
        <v>122</v>
      </c>
      <c r="B36" s="218"/>
      <c r="C36" s="218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AC36" s="121"/>
    </row>
    <row r="37" spans="1:29" x14ac:dyDescent="0.25">
      <c r="AC37" s="121"/>
    </row>
    <row r="38" spans="1:29" x14ac:dyDescent="0.25">
      <c r="AC38" s="121"/>
    </row>
    <row r="39" spans="1:29" x14ac:dyDescent="0.25">
      <c r="AC39" s="121"/>
    </row>
    <row r="40" spans="1:29" x14ac:dyDescent="0.25">
      <c r="AC40" s="121"/>
    </row>
    <row r="41" spans="1:29" x14ac:dyDescent="0.25">
      <c r="AC41" s="120"/>
    </row>
    <row r="42" spans="1:29" x14ac:dyDescent="0.25">
      <c r="AC42" s="121"/>
    </row>
    <row r="43" spans="1:29" x14ac:dyDescent="0.25">
      <c r="AC43" s="121"/>
    </row>
    <row r="44" spans="1:29" x14ac:dyDescent="0.25">
      <c r="AC44" s="121"/>
    </row>
  </sheetData>
  <mergeCells count="14">
    <mergeCell ref="R6:T6"/>
    <mergeCell ref="V6:X6"/>
    <mergeCell ref="Z6:AB6"/>
    <mergeCell ref="A36:O3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hyperlinks>
    <hyperlink ref="AC2" location="Contenido!A1" display="Contenido" xr:uid="{BDCE9F5B-10D1-4F34-8AC6-5BF4DBFD01CC}"/>
  </hyperlinks>
  <pageMargins left="0.7" right="0.7" top="0.75" bottom="0.75" header="0.3" footer="0.3"/>
  <pageSetup orientation="landscape" r:id="rId1"/>
  <ignoredErrors>
    <ignoredError sqref="B14:C14 C11 B19:D19 C21 C23:D23 B32:D32 D33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CAEBD-EBFE-42EB-AAC5-93A0ED786CD4}">
  <sheetPr>
    <tabColor rgb="FFF2DAB1"/>
    <pageSetUpPr fitToPage="1"/>
  </sheetPr>
  <dimension ref="A1:Y44"/>
  <sheetViews>
    <sheetView showGridLines="0" zoomScaleNormal="100" workbookViewId="0">
      <pane xSplit="1" ySplit="6" topLeftCell="F7" activePane="bottomRight" state="frozen"/>
      <selection pane="topRight" activeCell="B1" sqref="B1"/>
      <selection pane="bottomLeft" activeCell="A7" sqref="A7"/>
      <selection pane="bottomRight" activeCell="Y2" sqref="Y2"/>
    </sheetView>
  </sheetViews>
  <sheetFormatPr baseColWidth="10" defaultColWidth="11.42578125" defaultRowHeight="15" x14ac:dyDescent="0.25"/>
  <cols>
    <col min="1" max="1" width="18.7109375" customWidth="1"/>
    <col min="2" max="24" width="8.140625" customWidth="1"/>
    <col min="25" max="25" width="14" style="119" customWidth="1"/>
  </cols>
  <sheetData>
    <row r="1" spans="1:25" x14ac:dyDescent="0.25">
      <c r="A1" s="196" t="s">
        <v>125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</row>
    <row r="2" spans="1:25" x14ac:dyDescent="0.25">
      <c r="A2" s="196" t="s">
        <v>126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14" t="s">
        <v>0</v>
      </c>
    </row>
    <row r="3" spans="1:25" x14ac:dyDescent="0.25">
      <c r="A3" s="196" t="s">
        <v>127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</row>
    <row r="4" spans="1:25" x14ac:dyDescent="0.25">
      <c r="A4" s="196" t="s">
        <v>112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</row>
    <row r="5" spans="1:25" x14ac:dyDescent="0.25">
      <c r="A5" s="196" t="s">
        <v>113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20"/>
    </row>
    <row r="6" spans="1:25" ht="18" customHeight="1" x14ac:dyDescent="0.25">
      <c r="A6" s="30" t="s">
        <v>128</v>
      </c>
      <c r="B6" s="31">
        <v>2002</v>
      </c>
      <c r="C6" s="31">
        <v>2003</v>
      </c>
      <c r="D6" s="31">
        <v>2004</v>
      </c>
      <c r="E6" s="31">
        <v>2005</v>
      </c>
      <c r="F6" s="31">
        <v>2006</v>
      </c>
      <c r="G6" s="31">
        <v>2007</v>
      </c>
      <c r="H6" s="31">
        <v>2008</v>
      </c>
      <c r="I6" s="31">
        <v>2009</v>
      </c>
      <c r="J6" s="31">
        <v>2010</v>
      </c>
      <c r="K6" s="31">
        <v>2011</v>
      </c>
      <c r="L6" s="31">
        <v>2012</v>
      </c>
      <c r="M6" s="31">
        <v>2013</v>
      </c>
      <c r="N6" s="31">
        <v>2014</v>
      </c>
      <c r="O6" s="31">
        <v>2015</v>
      </c>
      <c r="P6" s="31">
        <v>2016</v>
      </c>
      <c r="Q6" s="31">
        <v>2017</v>
      </c>
      <c r="R6" s="31">
        <v>2018</v>
      </c>
      <c r="S6" s="31">
        <v>2019</v>
      </c>
      <c r="T6" s="31">
        <v>2020</v>
      </c>
      <c r="U6" s="31">
        <v>2021</v>
      </c>
      <c r="V6" s="31">
        <v>2022</v>
      </c>
      <c r="W6" s="31">
        <v>2023</v>
      </c>
      <c r="X6" s="31">
        <v>2024</v>
      </c>
    </row>
    <row r="7" spans="1:25" ht="7.9" customHeight="1" x14ac:dyDescent="0.2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20"/>
    </row>
    <row r="8" spans="1:25" x14ac:dyDescent="0.25">
      <c r="A8" s="7" t="s">
        <v>129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4"/>
      <c r="V8" s="4"/>
      <c r="W8" s="4"/>
      <c r="X8" s="4"/>
    </row>
    <row r="9" spans="1:25" x14ac:dyDescent="0.25">
      <c r="A9" s="85" t="s">
        <v>130</v>
      </c>
      <c r="B9" s="45">
        <v>512609</v>
      </c>
      <c r="C9" s="45">
        <v>511277</v>
      </c>
      <c r="D9" s="45">
        <v>503229</v>
      </c>
      <c r="E9" s="45">
        <v>500518</v>
      </c>
      <c r="F9" s="45">
        <v>499781</v>
      </c>
      <c r="G9" s="45">
        <v>498947</v>
      </c>
      <c r="H9" s="45">
        <v>493762</v>
      </c>
      <c r="I9" s="45">
        <v>486871</v>
      </c>
      <c r="J9" s="45">
        <v>477992</v>
      </c>
      <c r="K9" s="45">
        <v>468952</v>
      </c>
      <c r="L9" s="45">
        <v>452846</v>
      </c>
      <c r="M9" s="45">
        <v>444259</v>
      </c>
      <c r="N9" s="45">
        <v>439369</v>
      </c>
      <c r="O9" s="45">
        <v>437786</v>
      </c>
      <c r="P9" s="45">
        <f t="shared" ref="P9:U17" si="0">+P20+P31</f>
        <v>438019</v>
      </c>
      <c r="Q9" s="45">
        <f t="shared" si="0"/>
        <v>439319</v>
      </c>
      <c r="R9" s="45">
        <f t="shared" si="0"/>
        <v>449586</v>
      </c>
      <c r="S9" s="45">
        <f t="shared" si="0"/>
        <v>462081</v>
      </c>
      <c r="T9" s="45">
        <f t="shared" si="0"/>
        <v>462048</v>
      </c>
      <c r="U9" s="45">
        <f t="shared" si="0"/>
        <v>456740</v>
      </c>
      <c r="V9" s="45">
        <v>455313</v>
      </c>
      <c r="W9" s="45">
        <v>451557</v>
      </c>
      <c r="X9" s="45">
        <v>440828</v>
      </c>
      <c r="Y9" s="132"/>
    </row>
    <row r="10" spans="1:25" x14ac:dyDescent="0.25">
      <c r="A10" s="87" t="s">
        <v>131</v>
      </c>
      <c r="B10" s="45">
        <v>265905</v>
      </c>
      <c r="C10" s="45">
        <v>264251</v>
      </c>
      <c r="D10" s="45">
        <v>261784</v>
      </c>
      <c r="E10" s="45">
        <v>260470</v>
      </c>
      <c r="F10" s="45">
        <v>262399</v>
      </c>
      <c r="G10" s="45">
        <v>260680</v>
      </c>
      <c r="H10" s="45">
        <v>254545</v>
      </c>
      <c r="I10" s="45">
        <v>244192</v>
      </c>
      <c r="J10" s="45">
        <v>236275</v>
      </c>
      <c r="K10" s="45">
        <v>232830</v>
      </c>
      <c r="L10" s="45">
        <v>227076</v>
      </c>
      <c r="M10" s="45">
        <v>224258</v>
      </c>
      <c r="N10" s="45">
        <v>223101</v>
      </c>
      <c r="O10" s="45">
        <v>224539</v>
      </c>
      <c r="P10" s="45">
        <f t="shared" si="0"/>
        <v>226579</v>
      </c>
      <c r="Q10" s="45">
        <f t="shared" si="0"/>
        <v>225624</v>
      </c>
      <c r="R10" s="45">
        <f t="shared" si="0"/>
        <v>231671</v>
      </c>
      <c r="S10" s="45">
        <f t="shared" si="0"/>
        <v>238198</v>
      </c>
      <c r="T10" s="45">
        <f t="shared" si="0"/>
        <v>239294</v>
      </c>
      <c r="U10" s="45">
        <f t="shared" si="0"/>
        <v>230428</v>
      </c>
      <c r="V10" s="45">
        <v>219754</v>
      </c>
      <c r="W10" s="45">
        <v>220652</v>
      </c>
      <c r="X10" s="45">
        <v>217609</v>
      </c>
    </row>
    <row r="11" spans="1:25" x14ac:dyDescent="0.25">
      <c r="A11" s="88" t="s">
        <v>132</v>
      </c>
      <c r="B11" s="46">
        <v>93884</v>
      </c>
      <c r="C11" s="46">
        <v>92993</v>
      </c>
      <c r="D11" s="46">
        <v>91875</v>
      </c>
      <c r="E11" s="46">
        <v>90997</v>
      </c>
      <c r="F11" s="46">
        <v>94207</v>
      </c>
      <c r="G11" s="46">
        <v>90876</v>
      </c>
      <c r="H11" s="46">
        <v>84619</v>
      </c>
      <c r="I11" s="46">
        <v>82173</v>
      </c>
      <c r="J11" s="46">
        <v>81748</v>
      </c>
      <c r="K11" s="46">
        <v>80471</v>
      </c>
      <c r="L11" s="46">
        <v>78619</v>
      </c>
      <c r="M11" s="46">
        <v>78109</v>
      </c>
      <c r="N11" s="46">
        <v>77472</v>
      </c>
      <c r="O11" s="46">
        <v>75181</v>
      </c>
      <c r="P11" s="46">
        <f t="shared" si="0"/>
        <v>73302</v>
      </c>
      <c r="Q11" s="46">
        <f t="shared" si="0"/>
        <v>70289</v>
      </c>
      <c r="R11" s="46">
        <f t="shared" si="0"/>
        <v>79447</v>
      </c>
      <c r="S11" s="46">
        <f t="shared" si="0"/>
        <v>81413</v>
      </c>
      <c r="T11" s="46">
        <f t="shared" si="0"/>
        <v>71810</v>
      </c>
      <c r="U11" s="46">
        <f t="shared" si="0"/>
        <v>71399</v>
      </c>
      <c r="V11" s="46">
        <v>72198</v>
      </c>
      <c r="W11" s="46">
        <v>69408</v>
      </c>
      <c r="X11" s="46">
        <v>73952</v>
      </c>
      <c r="Y11" s="133"/>
    </row>
    <row r="12" spans="1:25" x14ac:dyDescent="0.25">
      <c r="A12" s="88" t="s">
        <v>133</v>
      </c>
      <c r="B12" s="46">
        <v>85525</v>
      </c>
      <c r="C12" s="46">
        <v>87495</v>
      </c>
      <c r="D12" s="46">
        <v>85278</v>
      </c>
      <c r="E12" s="46">
        <v>85370</v>
      </c>
      <c r="F12" s="46">
        <v>84524</v>
      </c>
      <c r="G12" s="46">
        <v>86612</v>
      </c>
      <c r="H12" s="46">
        <v>84007</v>
      </c>
      <c r="I12" s="46">
        <v>79219</v>
      </c>
      <c r="J12" s="46">
        <v>77354</v>
      </c>
      <c r="K12" s="46">
        <v>76403</v>
      </c>
      <c r="L12" s="46">
        <v>74165</v>
      </c>
      <c r="M12" s="46">
        <v>73206</v>
      </c>
      <c r="N12" s="46">
        <v>73772</v>
      </c>
      <c r="O12" s="46">
        <v>77115</v>
      </c>
      <c r="P12" s="46">
        <f t="shared" si="0"/>
        <v>79703</v>
      </c>
      <c r="Q12" s="46">
        <f t="shared" si="0"/>
        <v>79647</v>
      </c>
      <c r="R12" s="46">
        <f t="shared" si="0"/>
        <v>76754</v>
      </c>
      <c r="S12" s="46">
        <f t="shared" si="0"/>
        <v>82270</v>
      </c>
      <c r="T12" s="46">
        <f t="shared" si="0"/>
        <v>88145</v>
      </c>
      <c r="U12" s="46">
        <f t="shared" si="0"/>
        <v>71906</v>
      </c>
      <c r="V12" s="46">
        <v>75625</v>
      </c>
      <c r="W12" s="46">
        <v>77845</v>
      </c>
      <c r="X12" s="46">
        <v>70035</v>
      </c>
    </row>
    <row r="13" spans="1:25" x14ac:dyDescent="0.25">
      <c r="A13" s="88" t="s">
        <v>134</v>
      </c>
      <c r="B13" s="46">
        <v>86496</v>
      </c>
      <c r="C13" s="46">
        <v>83763</v>
      </c>
      <c r="D13" s="46">
        <v>84631</v>
      </c>
      <c r="E13" s="46">
        <v>84103</v>
      </c>
      <c r="F13" s="46">
        <v>83668</v>
      </c>
      <c r="G13" s="46">
        <v>83192</v>
      </c>
      <c r="H13" s="46">
        <v>85919</v>
      </c>
      <c r="I13" s="46">
        <v>82800</v>
      </c>
      <c r="J13" s="46">
        <v>77173</v>
      </c>
      <c r="K13" s="46">
        <v>75956</v>
      </c>
      <c r="L13" s="46">
        <v>74292</v>
      </c>
      <c r="M13" s="46">
        <v>72943</v>
      </c>
      <c r="N13" s="46">
        <v>71857</v>
      </c>
      <c r="O13" s="46">
        <v>72243</v>
      </c>
      <c r="P13" s="46">
        <f t="shared" si="0"/>
        <v>73574</v>
      </c>
      <c r="Q13" s="46">
        <f t="shared" si="0"/>
        <v>75688</v>
      </c>
      <c r="R13" s="46">
        <f t="shared" si="0"/>
        <v>75470</v>
      </c>
      <c r="S13" s="46">
        <f t="shared" si="0"/>
        <v>74515</v>
      </c>
      <c r="T13" s="46">
        <f t="shared" si="0"/>
        <v>79339</v>
      </c>
      <c r="U13" s="46">
        <f t="shared" si="0"/>
        <v>87123</v>
      </c>
      <c r="V13" s="46">
        <v>71931</v>
      </c>
      <c r="W13" s="46">
        <v>73399</v>
      </c>
      <c r="X13" s="46">
        <v>73622</v>
      </c>
      <c r="Y13" s="121"/>
    </row>
    <row r="14" spans="1:25" x14ac:dyDescent="0.25">
      <c r="A14" s="87" t="s">
        <v>135</v>
      </c>
      <c r="B14" s="45">
        <v>246704</v>
      </c>
      <c r="C14" s="45">
        <v>247026</v>
      </c>
      <c r="D14" s="45">
        <v>241445</v>
      </c>
      <c r="E14" s="45">
        <v>240048</v>
      </c>
      <c r="F14" s="45">
        <v>237382</v>
      </c>
      <c r="G14" s="45">
        <v>238267</v>
      </c>
      <c r="H14" s="45">
        <v>239217</v>
      </c>
      <c r="I14" s="45">
        <v>242679</v>
      </c>
      <c r="J14" s="45">
        <v>241717</v>
      </c>
      <c r="K14" s="45">
        <v>236122</v>
      </c>
      <c r="L14" s="45">
        <v>225770</v>
      </c>
      <c r="M14" s="45">
        <v>220001</v>
      </c>
      <c r="N14" s="45">
        <v>216268</v>
      </c>
      <c r="O14" s="45">
        <v>213247</v>
      </c>
      <c r="P14" s="45">
        <f t="shared" si="0"/>
        <v>211440</v>
      </c>
      <c r="Q14" s="45">
        <f t="shared" si="0"/>
        <v>213695</v>
      </c>
      <c r="R14" s="45">
        <f t="shared" si="0"/>
        <v>217915</v>
      </c>
      <c r="S14" s="45">
        <f t="shared" si="0"/>
        <v>223883</v>
      </c>
      <c r="T14" s="45">
        <f t="shared" si="0"/>
        <v>222754</v>
      </c>
      <c r="U14" s="45">
        <f>+U25+U36</f>
        <v>226312</v>
      </c>
      <c r="V14" s="45">
        <v>235559</v>
      </c>
      <c r="W14" s="45">
        <v>230905</v>
      </c>
      <c r="X14" s="45">
        <v>223219</v>
      </c>
      <c r="Y14" s="132"/>
    </row>
    <row r="15" spans="1:25" x14ac:dyDescent="0.25">
      <c r="A15" s="88" t="s">
        <v>136</v>
      </c>
      <c r="B15" s="46">
        <v>87002</v>
      </c>
      <c r="C15" s="46">
        <v>87141</v>
      </c>
      <c r="D15" s="46">
        <v>83368</v>
      </c>
      <c r="E15" s="46">
        <v>85306</v>
      </c>
      <c r="F15" s="46">
        <v>84674</v>
      </c>
      <c r="G15" s="46">
        <v>84652</v>
      </c>
      <c r="H15" s="46">
        <v>84342</v>
      </c>
      <c r="I15" s="46">
        <v>86443</v>
      </c>
      <c r="J15" s="46">
        <v>83594</v>
      </c>
      <c r="K15" s="46">
        <v>77960</v>
      </c>
      <c r="L15" s="46">
        <v>76014</v>
      </c>
      <c r="M15" s="46">
        <v>75346</v>
      </c>
      <c r="N15" s="46">
        <v>73344</v>
      </c>
      <c r="O15" s="46">
        <v>72232</v>
      </c>
      <c r="P15" s="46">
        <f t="shared" si="0"/>
        <v>72309</v>
      </c>
      <c r="Q15" s="46">
        <f t="shared" si="0"/>
        <v>73698</v>
      </c>
      <c r="R15" s="46">
        <f t="shared" si="0"/>
        <v>75855</v>
      </c>
      <c r="S15" s="46">
        <f t="shared" si="0"/>
        <v>75817</v>
      </c>
      <c r="T15" s="46">
        <f t="shared" si="0"/>
        <v>73570</v>
      </c>
      <c r="U15" s="46">
        <f t="shared" si="0"/>
        <v>78902</v>
      </c>
      <c r="V15" s="46">
        <v>84655</v>
      </c>
      <c r="W15" s="46">
        <v>71412</v>
      </c>
      <c r="X15" s="46">
        <v>72717</v>
      </c>
      <c r="Y15" s="121"/>
    </row>
    <row r="16" spans="1:25" x14ac:dyDescent="0.25">
      <c r="A16" s="88" t="s">
        <v>137</v>
      </c>
      <c r="B16" s="46">
        <v>83368</v>
      </c>
      <c r="C16" s="46">
        <v>83696</v>
      </c>
      <c r="D16" s="46">
        <v>82016</v>
      </c>
      <c r="E16" s="46">
        <v>79206</v>
      </c>
      <c r="F16" s="46">
        <v>80595</v>
      </c>
      <c r="G16" s="46">
        <v>79402</v>
      </c>
      <c r="H16" s="46">
        <v>79680</v>
      </c>
      <c r="I16" s="46">
        <v>80005</v>
      </c>
      <c r="J16" s="46">
        <v>81876</v>
      </c>
      <c r="K16" s="46">
        <v>79494</v>
      </c>
      <c r="L16" s="46">
        <v>74042</v>
      </c>
      <c r="M16" s="46">
        <v>72671</v>
      </c>
      <c r="N16" s="46">
        <v>72116</v>
      </c>
      <c r="O16" s="46">
        <v>70493</v>
      </c>
      <c r="P16" s="46">
        <f t="shared" si="0"/>
        <v>70183</v>
      </c>
      <c r="Q16" s="46">
        <f t="shared" si="0"/>
        <v>71149</v>
      </c>
      <c r="R16" s="46">
        <f t="shared" si="0"/>
        <v>72080</v>
      </c>
      <c r="S16" s="46">
        <f t="shared" si="0"/>
        <v>75625</v>
      </c>
      <c r="T16" s="46">
        <f t="shared" si="0"/>
        <v>74620</v>
      </c>
      <c r="U16" s="46">
        <f t="shared" si="0"/>
        <v>73061</v>
      </c>
      <c r="V16" s="46">
        <v>78408</v>
      </c>
      <c r="W16" s="46">
        <v>82817</v>
      </c>
      <c r="X16" s="46">
        <v>70389</v>
      </c>
      <c r="Y16" s="121"/>
    </row>
    <row r="17" spans="1:25" x14ac:dyDescent="0.25">
      <c r="A17" s="88" t="s">
        <v>138</v>
      </c>
      <c r="B17" s="46">
        <v>76334</v>
      </c>
      <c r="C17" s="46">
        <v>76189</v>
      </c>
      <c r="D17" s="46">
        <v>76061</v>
      </c>
      <c r="E17" s="46">
        <v>75536</v>
      </c>
      <c r="F17" s="46">
        <v>72113</v>
      </c>
      <c r="G17" s="46">
        <v>74213</v>
      </c>
      <c r="H17" s="46">
        <v>75195</v>
      </c>
      <c r="I17" s="46">
        <v>76231</v>
      </c>
      <c r="J17" s="46">
        <v>76247</v>
      </c>
      <c r="K17" s="46">
        <v>78668</v>
      </c>
      <c r="L17" s="46">
        <v>75714</v>
      </c>
      <c r="M17" s="46">
        <v>71984</v>
      </c>
      <c r="N17" s="46">
        <v>70808</v>
      </c>
      <c r="O17" s="46">
        <v>70522</v>
      </c>
      <c r="P17" s="46">
        <f t="shared" si="0"/>
        <v>68948</v>
      </c>
      <c r="Q17" s="46">
        <f t="shared" si="0"/>
        <v>68848</v>
      </c>
      <c r="R17" s="46">
        <f t="shared" si="0"/>
        <v>69980</v>
      </c>
      <c r="S17" s="46">
        <f t="shared" si="0"/>
        <v>72441</v>
      </c>
      <c r="T17" s="46">
        <f t="shared" si="0"/>
        <v>74564</v>
      </c>
      <c r="U17" s="46">
        <f t="shared" si="0"/>
        <v>74349</v>
      </c>
      <c r="V17" s="46">
        <v>72496</v>
      </c>
      <c r="W17" s="46">
        <v>76676</v>
      </c>
      <c r="X17" s="46">
        <v>80113</v>
      </c>
      <c r="Y17" s="121"/>
    </row>
    <row r="18" spans="1:25" x14ac:dyDescent="0.25">
      <c r="A18" s="86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121"/>
    </row>
    <row r="19" spans="1:25" x14ac:dyDescent="0.25">
      <c r="A19" s="89" t="s">
        <v>139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6"/>
      <c r="V19" s="46"/>
      <c r="W19" s="46"/>
      <c r="X19" s="46"/>
      <c r="Y19" s="121"/>
    </row>
    <row r="20" spans="1:25" x14ac:dyDescent="0.25">
      <c r="A20" s="85" t="s">
        <v>130</v>
      </c>
      <c r="B20" s="45">
        <v>467624</v>
      </c>
      <c r="C20" s="45">
        <v>463802</v>
      </c>
      <c r="D20" s="45">
        <v>455643</v>
      </c>
      <c r="E20" s="45">
        <v>444339</v>
      </c>
      <c r="F20" s="45">
        <v>443347</v>
      </c>
      <c r="G20" s="45">
        <v>445742</v>
      </c>
      <c r="H20" s="45">
        <v>459193</v>
      </c>
      <c r="I20" s="45">
        <v>445926</v>
      </c>
      <c r="J20" s="45">
        <v>437193</v>
      </c>
      <c r="K20" s="45">
        <v>431346</v>
      </c>
      <c r="L20" s="45">
        <v>417269</v>
      </c>
      <c r="M20" s="45">
        <v>416098</v>
      </c>
      <c r="N20" s="45">
        <v>419912</v>
      </c>
      <c r="O20" s="45">
        <v>416839</v>
      </c>
      <c r="P20" s="45">
        <f t="shared" ref="P20:U20" si="1">+P21+P25</f>
        <v>416021</v>
      </c>
      <c r="Q20" s="45">
        <f t="shared" si="1"/>
        <v>419884</v>
      </c>
      <c r="R20" s="45">
        <f t="shared" si="1"/>
        <v>443905</v>
      </c>
      <c r="S20" s="45">
        <f t="shared" si="1"/>
        <v>441796</v>
      </c>
      <c r="T20" s="45">
        <f t="shared" si="1"/>
        <v>459844</v>
      </c>
      <c r="U20" s="45">
        <f t="shared" si="1"/>
        <v>443358</v>
      </c>
      <c r="V20" s="45">
        <v>435819</v>
      </c>
      <c r="W20" s="45">
        <v>425444</v>
      </c>
      <c r="X20" s="45">
        <v>420164</v>
      </c>
      <c r="Y20" s="131"/>
    </row>
    <row r="21" spans="1:25" x14ac:dyDescent="0.25">
      <c r="A21" s="87" t="s">
        <v>131</v>
      </c>
      <c r="B21" s="45">
        <v>238485</v>
      </c>
      <c r="C21" s="45">
        <v>235423</v>
      </c>
      <c r="D21" s="45">
        <v>233233</v>
      </c>
      <c r="E21" s="45">
        <v>229118</v>
      </c>
      <c r="F21" s="45">
        <v>229975</v>
      </c>
      <c r="G21" s="45">
        <v>229140</v>
      </c>
      <c r="H21" s="45">
        <v>234254</v>
      </c>
      <c r="I21" s="45">
        <v>220092</v>
      </c>
      <c r="J21" s="45">
        <v>213087</v>
      </c>
      <c r="K21" s="45">
        <v>211304</v>
      </c>
      <c r="L21" s="45">
        <v>206873</v>
      </c>
      <c r="M21" s="45">
        <v>208539</v>
      </c>
      <c r="N21" s="45">
        <v>212839</v>
      </c>
      <c r="O21" s="45">
        <v>213269</v>
      </c>
      <c r="P21" s="45">
        <f t="shared" ref="P21:U21" si="2">+P22+P23+P24</f>
        <v>213754</v>
      </c>
      <c r="Q21" s="45">
        <f t="shared" si="2"/>
        <v>213711</v>
      </c>
      <c r="R21" s="45">
        <f t="shared" si="2"/>
        <v>227383</v>
      </c>
      <c r="S21" s="45">
        <f t="shared" si="2"/>
        <v>225207</v>
      </c>
      <c r="T21" s="45">
        <f t="shared" si="2"/>
        <v>238022</v>
      </c>
      <c r="U21" s="45">
        <f t="shared" si="2"/>
        <v>221504</v>
      </c>
      <c r="V21" s="45">
        <v>208187</v>
      </c>
      <c r="W21" s="45">
        <v>202144</v>
      </c>
      <c r="X21" s="45">
        <v>203347</v>
      </c>
      <c r="Y21" s="131"/>
    </row>
    <row r="22" spans="1:25" x14ac:dyDescent="0.25">
      <c r="A22" s="88" t="s">
        <v>132</v>
      </c>
      <c r="B22" s="46">
        <v>80387</v>
      </c>
      <c r="C22" s="46">
        <v>78974</v>
      </c>
      <c r="D22" s="46">
        <v>78324</v>
      </c>
      <c r="E22" s="46">
        <v>76705</v>
      </c>
      <c r="F22" s="46">
        <v>78827</v>
      </c>
      <c r="G22" s="46">
        <v>75679</v>
      </c>
      <c r="H22" s="46">
        <v>74908</v>
      </c>
      <c r="I22" s="46">
        <v>71107</v>
      </c>
      <c r="J22" s="46">
        <v>70589</v>
      </c>
      <c r="K22" s="46">
        <v>69746</v>
      </c>
      <c r="L22" s="46">
        <v>68283</v>
      </c>
      <c r="M22" s="46">
        <v>70278</v>
      </c>
      <c r="N22" s="46">
        <v>74189</v>
      </c>
      <c r="O22" s="46">
        <v>74222</v>
      </c>
      <c r="P22" s="46">
        <v>72498</v>
      </c>
      <c r="Q22" s="46">
        <v>69629</v>
      </c>
      <c r="R22" s="46">
        <v>79119</v>
      </c>
      <c r="S22" s="46">
        <v>80768</v>
      </c>
      <c r="T22" s="46">
        <v>71768</v>
      </c>
      <c r="U22" s="46">
        <v>71104</v>
      </c>
      <c r="V22" s="46">
        <v>71890</v>
      </c>
      <c r="W22" s="46">
        <v>62666</v>
      </c>
      <c r="X22" s="46">
        <v>66664</v>
      </c>
      <c r="Y22" s="121"/>
    </row>
    <row r="23" spans="1:25" x14ac:dyDescent="0.25">
      <c r="A23" s="88" t="s">
        <v>133</v>
      </c>
      <c r="B23" s="46">
        <v>78012</v>
      </c>
      <c r="C23" s="46">
        <v>79540</v>
      </c>
      <c r="D23" s="46">
        <v>77530</v>
      </c>
      <c r="E23" s="46">
        <v>76481</v>
      </c>
      <c r="F23" s="46">
        <v>75841</v>
      </c>
      <c r="G23" s="46">
        <v>78124</v>
      </c>
      <c r="H23" s="46">
        <v>78406</v>
      </c>
      <c r="I23" s="46">
        <v>72011</v>
      </c>
      <c r="J23" s="46">
        <v>70894</v>
      </c>
      <c r="K23" s="46">
        <v>70562</v>
      </c>
      <c r="L23" s="46">
        <v>68829</v>
      </c>
      <c r="M23" s="46">
        <v>68928</v>
      </c>
      <c r="N23" s="46">
        <v>69772</v>
      </c>
      <c r="O23" s="46">
        <v>70303</v>
      </c>
      <c r="P23" s="46">
        <v>71650</v>
      </c>
      <c r="Q23" s="46">
        <v>71839</v>
      </c>
      <c r="R23" s="46">
        <v>73626</v>
      </c>
      <c r="S23" s="46">
        <v>74483</v>
      </c>
      <c r="T23" s="46">
        <v>87293</v>
      </c>
      <c r="U23" s="46">
        <v>67404</v>
      </c>
      <c r="V23" s="46">
        <v>68884</v>
      </c>
      <c r="W23" s="46">
        <v>70144</v>
      </c>
      <c r="X23" s="46">
        <v>66235</v>
      </c>
      <c r="Y23" s="120"/>
    </row>
    <row r="24" spans="1:25" x14ac:dyDescent="0.25">
      <c r="A24" s="88" t="s">
        <v>134</v>
      </c>
      <c r="B24" s="46">
        <v>80086</v>
      </c>
      <c r="C24" s="46">
        <v>76909</v>
      </c>
      <c r="D24" s="46">
        <v>77379</v>
      </c>
      <c r="E24" s="46">
        <v>75932</v>
      </c>
      <c r="F24" s="46">
        <v>75307</v>
      </c>
      <c r="G24" s="46">
        <v>75337</v>
      </c>
      <c r="H24" s="46">
        <v>80940</v>
      </c>
      <c r="I24" s="46">
        <v>76974</v>
      </c>
      <c r="J24" s="46">
        <v>71604</v>
      </c>
      <c r="K24" s="46">
        <v>70996</v>
      </c>
      <c r="L24" s="46">
        <v>69761</v>
      </c>
      <c r="M24" s="46">
        <v>69333</v>
      </c>
      <c r="N24" s="46">
        <v>68878</v>
      </c>
      <c r="O24" s="46">
        <v>68744</v>
      </c>
      <c r="P24" s="46">
        <v>69606</v>
      </c>
      <c r="Q24" s="46">
        <v>72243</v>
      </c>
      <c r="R24" s="46">
        <v>74638</v>
      </c>
      <c r="S24" s="46">
        <v>69956</v>
      </c>
      <c r="T24" s="46">
        <v>78961</v>
      </c>
      <c r="U24" s="46">
        <v>82996</v>
      </c>
      <c r="V24" s="46">
        <v>67413</v>
      </c>
      <c r="W24" s="46">
        <v>69334</v>
      </c>
      <c r="X24" s="46">
        <v>70448</v>
      </c>
      <c r="Y24" s="121"/>
    </row>
    <row r="25" spans="1:25" x14ac:dyDescent="0.25">
      <c r="A25" s="87" t="s">
        <v>135</v>
      </c>
      <c r="B25" s="45">
        <v>229139</v>
      </c>
      <c r="C25" s="45">
        <v>228379</v>
      </c>
      <c r="D25" s="45">
        <v>222410</v>
      </c>
      <c r="E25" s="45">
        <v>215221</v>
      </c>
      <c r="F25" s="45">
        <v>213372</v>
      </c>
      <c r="G25" s="45">
        <v>216602</v>
      </c>
      <c r="H25" s="45">
        <v>224939</v>
      </c>
      <c r="I25" s="45">
        <v>225834</v>
      </c>
      <c r="J25" s="45">
        <v>224106</v>
      </c>
      <c r="K25" s="45">
        <v>220042</v>
      </c>
      <c r="L25" s="45">
        <v>210396</v>
      </c>
      <c r="M25" s="45">
        <v>207559</v>
      </c>
      <c r="N25" s="45">
        <v>207073</v>
      </c>
      <c r="O25" s="45">
        <v>203570</v>
      </c>
      <c r="P25" s="45">
        <f t="shared" ref="P25:U25" si="3">+P26+P27+P28</f>
        <v>202267</v>
      </c>
      <c r="Q25" s="45">
        <f t="shared" si="3"/>
        <v>206173</v>
      </c>
      <c r="R25" s="45">
        <f t="shared" si="3"/>
        <v>216522</v>
      </c>
      <c r="S25" s="45">
        <f t="shared" si="3"/>
        <v>216589</v>
      </c>
      <c r="T25" s="45">
        <f t="shared" si="3"/>
        <v>221822</v>
      </c>
      <c r="U25" s="45">
        <f t="shared" si="3"/>
        <v>221854</v>
      </c>
      <c r="V25" s="45">
        <v>227632</v>
      </c>
      <c r="W25" s="45">
        <v>223300</v>
      </c>
      <c r="X25" s="45">
        <v>216817</v>
      </c>
      <c r="Y25" s="131"/>
    </row>
    <row r="26" spans="1:25" x14ac:dyDescent="0.25">
      <c r="A26" s="88" t="s">
        <v>136</v>
      </c>
      <c r="B26" s="46">
        <v>78168</v>
      </c>
      <c r="C26" s="46">
        <v>77505</v>
      </c>
      <c r="D26" s="46">
        <v>73748</v>
      </c>
      <c r="E26" s="46">
        <v>73795</v>
      </c>
      <c r="F26" s="46">
        <v>72664</v>
      </c>
      <c r="G26" s="46">
        <v>73690</v>
      </c>
      <c r="H26" s="46">
        <v>76577</v>
      </c>
      <c r="I26" s="46">
        <v>77596</v>
      </c>
      <c r="J26" s="46">
        <v>74893</v>
      </c>
      <c r="K26" s="46">
        <v>70294</v>
      </c>
      <c r="L26" s="46">
        <v>68458</v>
      </c>
      <c r="M26" s="46">
        <v>69105</v>
      </c>
      <c r="N26" s="46">
        <v>68526</v>
      </c>
      <c r="O26" s="46">
        <v>67446</v>
      </c>
      <c r="P26" s="46">
        <v>67738</v>
      </c>
      <c r="Q26" s="46">
        <v>69752</v>
      </c>
      <c r="R26" s="46">
        <v>75080</v>
      </c>
      <c r="S26" s="46">
        <v>71983</v>
      </c>
      <c r="T26" s="46">
        <v>73147</v>
      </c>
      <c r="U26" s="46">
        <v>76884</v>
      </c>
      <c r="V26" s="46">
        <v>80202</v>
      </c>
      <c r="W26" s="46">
        <v>67732</v>
      </c>
      <c r="X26" s="46">
        <v>69744</v>
      </c>
      <c r="Y26" s="121"/>
    </row>
    <row r="27" spans="1:25" x14ac:dyDescent="0.25">
      <c r="A27" s="88" t="s">
        <v>137</v>
      </c>
      <c r="B27" s="46">
        <v>76701</v>
      </c>
      <c r="C27" s="46">
        <v>76827</v>
      </c>
      <c r="D27" s="46">
        <v>75239</v>
      </c>
      <c r="E27" s="46">
        <v>71410</v>
      </c>
      <c r="F27" s="46">
        <v>72975</v>
      </c>
      <c r="G27" s="46">
        <v>72670</v>
      </c>
      <c r="H27" s="46">
        <v>75586</v>
      </c>
      <c r="I27" s="46">
        <v>75114</v>
      </c>
      <c r="J27" s="46">
        <v>76585</v>
      </c>
      <c r="K27" s="46">
        <v>74704</v>
      </c>
      <c r="L27" s="46">
        <v>69233</v>
      </c>
      <c r="M27" s="46">
        <v>68755</v>
      </c>
      <c r="N27" s="46">
        <v>69211</v>
      </c>
      <c r="O27" s="46">
        <v>67122</v>
      </c>
      <c r="P27" s="46">
        <v>66733</v>
      </c>
      <c r="Q27" s="46">
        <v>68537</v>
      </c>
      <c r="R27" s="46">
        <v>71629</v>
      </c>
      <c r="S27" s="46">
        <v>72906</v>
      </c>
      <c r="T27" s="46">
        <v>74292</v>
      </c>
      <c r="U27" s="46">
        <v>71382</v>
      </c>
      <c r="V27" s="46">
        <v>75669</v>
      </c>
      <c r="W27" s="46">
        <v>79561</v>
      </c>
      <c r="X27" s="46">
        <v>67920</v>
      </c>
      <c r="Y27" s="121"/>
    </row>
    <row r="28" spans="1:25" x14ac:dyDescent="0.25">
      <c r="A28" s="88" t="s">
        <v>138</v>
      </c>
      <c r="B28" s="46">
        <v>74270</v>
      </c>
      <c r="C28" s="46">
        <v>74047</v>
      </c>
      <c r="D28" s="46">
        <v>73423</v>
      </c>
      <c r="E28" s="46">
        <v>70016</v>
      </c>
      <c r="F28" s="46">
        <v>67733</v>
      </c>
      <c r="G28" s="46">
        <v>70242</v>
      </c>
      <c r="H28" s="46">
        <v>72776</v>
      </c>
      <c r="I28" s="46">
        <v>73124</v>
      </c>
      <c r="J28" s="46">
        <v>72628</v>
      </c>
      <c r="K28" s="46">
        <v>75044</v>
      </c>
      <c r="L28" s="46">
        <v>72705</v>
      </c>
      <c r="M28" s="46">
        <v>69699</v>
      </c>
      <c r="N28" s="46">
        <v>69336</v>
      </c>
      <c r="O28" s="46">
        <v>69002</v>
      </c>
      <c r="P28" s="46">
        <v>67796</v>
      </c>
      <c r="Q28" s="46">
        <v>67884</v>
      </c>
      <c r="R28" s="46">
        <v>69813</v>
      </c>
      <c r="S28" s="46">
        <v>71700</v>
      </c>
      <c r="T28" s="46">
        <v>74383</v>
      </c>
      <c r="U28" s="46">
        <v>73588</v>
      </c>
      <c r="V28" s="46">
        <v>71761</v>
      </c>
      <c r="W28" s="46">
        <v>76007</v>
      </c>
      <c r="X28" s="46">
        <v>79153</v>
      </c>
      <c r="Y28" s="121"/>
    </row>
    <row r="29" spans="1:25" x14ac:dyDescent="0.25">
      <c r="A29" s="86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121"/>
    </row>
    <row r="30" spans="1:25" x14ac:dyDescent="0.25">
      <c r="A30" s="89" t="s">
        <v>140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6"/>
      <c r="V30" s="46"/>
      <c r="W30" s="46"/>
      <c r="X30" s="46"/>
      <c r="Y30" s="121"/>
    </row>
    <row r="31" spans="1:25" x14ac:dyDescent="0.25">
      <c r="A31" s="85" t="s">
        <v>130</v>
      </c>
      <c r="B31" s="45">
        <v>44985</v>
      </c>
      <c r="C31" s="45">
        <v>47475</v>
      </c>
      <c r="D31" s="45">
        <v>47586</v>
      </c>
      <c r="E31" s="45">
        <v>56179</v>
      </c>
      <c r="F31" s="45">
        <v>56434</v>
      </c>
      <c r="G31" s="45">
        <v>53205</v>
      </c>
      <c r="H31" s="45">
        <v>34569</v>
      </c>
      <c r="I31" s="45">
        <v>40945</v>
      </c>
      <c r="J31" s="45">
        <v>40799</v>
      </c>
      <c r="K31" s="45">
        <v>37606</v>
      </c>
      <c r="L31" s="45">
        <v>35577</v>
      </c>
      <c r="M31" s="45">
        <v>28161</v>
      </c>
      <c r="N31" s="45">
        <v>19457</v>
      </c>
      <c r="O31" s="45">
        <v>20947</v>
      </c>
      <c r="P31" s="45">
        <f t="shared" ref="P31:U31" si="4">+P32+P36</f>
        <v>21998</v>
      </c>
      <c r="Q31" s="45">
        <f t="shared" si="4"/>
        <v>19435</v>
      </c>
      <c r="R31" s="45">
        <f t="shared" si="4"/>
        <v>5681</v>
      </c>
      <c r="S31" s="45">
        <f t="shared" si="4"/>
        <v>20285</v>
      </c>
      <c r="T31" s="45">
        <f t="shared" si="4"/>
        <v>2204</v>
      </c>
      <c r="U31" s="45">
        <f t="shared" si="4"/>
        <v>13382</v>
      </c>
      <c r="V31" s="45">
        <v>19494</v>
      </c>
      <c r="W31" s="45">
        <v>26113</v>
      </c>
      <c r="X31" s="45">
        <v>20664</v>
      </c>
      <c r="Y31" s="131"/>
    </row>
    <row r="32" spans="1:25" x14ac:dyDescent="0.25">
      <c r="A32" s="87" t="s">
        <v>131</v>
      </c>
      <c r="B32" s="45">
        <v>27420</v>
      </c>
      <c r="C32" s="45">
        <v>28828</v>
      </c>
      <c r="D32" s="45">
        <v>28551</v>
      </c>
      <c r="E32" s="45">
        <v>31352</v>
      </c>
      <c r="F32" s="45">
        <v>32424</v>
      </c>
      <c r="G32" s="45">
        <v>31540</v>
      </c>
      <c r="H32" s="45">
        <v>20291</v>
      </c>
      <c r="I32" s="45">
        <v>24100</v>
      </c>
      <c r="J32" s="45">
        <v>23188</v>
      </c>
      <c r="K32" s="45">
        <v>21526</v>
      </c>
      <c r="L32" s="45">
        <v>20203</v>
      </c>
      <c r="M32" s="45">
        <v>15719</v>
      </c>
      <c r="N32" s="45">
        <v>10262</v>
      </c>
      <c r="O32" s="45">
        <v>11270</v>
      </c>
      <c r="P32" s="45">
        <f t="shared" ref="P32:U32" si="5">+P33+P34+P35</f>
        <v>12825</v>
      </c>
      <c r="Q32" s="45">
        <f t="shared" si="5"/>
        <v>11913</v>
      </c>
      <c r="R32" s="45">
        <f t="shared" si="5"/>
        <v>4288</v>
      </c>
      <c r="S32" s="45">
        <f t="shared" si="5"/>
        <v>12991</v>
      </c>
      <c r="T32" s="45">
        <f t="shared" si="5"/>
        <v>1272</v>
      </c>
      <c r="U32" s="45">
        <f t="shared" si="5"/>
        <v>8924</v>
      </c>
      <c r="V32" s="45">
        <v>11567</v>
      </c>
      <c r="W32" s="45">
        <v>18508</v>
      </c>
      <c r="X32" s="45">
        <v>14262</v>
      </c>
      <c r="Y32" s="131"/>
    </row>
    <row r="33" spans="1:25" x14ac:dyDescent="0.25">
      <c r="A33" s="88" t="s">
        <v>132</v>
      </c>
      <c r="B33" s="46">
        <v>13497</v>
      </c>
      <c r="C33" s="46">
        <v>14019</v>
      </c>
      <c r="D33" s="46">
        <v>13551</v>
      </c>
      <c r="E33" s="46">
        <v>14292</v>
      </c>
      <c r="F33" s="46">
        <v>15380</v>
      </c>
      <c r="G33" s="46">
        <v>15197</v>
      </c>
      <c r="H33" s="46">
        <v>9711</v>
      </c>
      <c r="I33" s="46">
        <v>11066</v>
      </c>
      <c r="J33" s="46">
        <v>11159</v>
      </c>
      <c r="K33" s="46">
        <v>10725</v>
      </c>
      <c r="L33" s="46">
        <v>10336</v>
      </c>
      <c r="M33" s="46">
        <v>7831</v>
      </c>
      <c r="N33" s="46">
        <v>3283</v>
      </c>
      <c r="O33" s="46">
        <v>959</v>
      </c>
      <c r="P33" s="46">
        <v>804</v>
      </c>
      <c r="Q33" s="46">
        <v>660</v>
      </c>
      <c r="R33" s="46">
        <v>328</v>
      </c>
      <c r="S33" s="46">
        <v>645</v>
      </c>
      <c r="T33" s="46">
        <v>42</v>
      </c>
      <c r="U33" s="46">
        <v>295</v>
      </c>
      <c r="V33" s="46">
        <v>308</v>
      </c>
      <c r="W33" s="46">
        <v>6742</v>
      </c>
      <c r="X33" s="46">
        <v>7288</v>
      </c>
      <c r="Y33" s="121"/>
    </row>
    <row r="34" spans="1:25" x14ac:dyDescent="0.25">
      <c r="A34" s="88" t="s">
        <v>133</v>
      </c>
      <c r="B34" s="46">
        <v>7513</v>
      </c>
      <c r="C34" s="46">
        <v>7955</v>
      </c>
      <c r="D34" s="46">
        <v>7748</v>
      </c>
      <c r="E34" s="46">
        <v>8889</v>
      </c>
      <c r="F34" s="46">
        <v>8683</v>
      </c>
      <c r="G34" s="46">
        <v>8488</v>
      </c>
      <c r="H34" s="46">
        <v>5601</v>
      </c>
      <c r="I34" s="46">
        <v>7208</v>
      </c>
      <c r="J34" s="46">
        <v>6460</v>
      </c>
      <c r="K34" s="46">
        <v>5841</v>
      </c>
      <c r="L34" s="46">
        <v>5336</v>
      </c>
      <c r="M34" s="46">
        <v>4278</v>
      </c>
      <c r="N34" s="46">
        <v>4000</v>
      </c>
      <c r="O34" s="46">
        <v>6812</v>
      </c>
      <c r="P34" s="46">
        <v>8053</v>
      </c>
      <c r="Q34" s="46">
        <v>7808</v>
      </c>
      <c r="R34" s="46">
        <v>3128</v>
      </c>
      <c r="S34" s="46">
        <v>7787</v>
      </c>
      <c r="T34" s="46">
        <v>852</v>
      </c>
      <c r="U34" s="46">
        <v>4502</v>
      </c>
      <c r="V34" s="46">
        <v>6741</v>
      </c>
      <c r="W34" s="46">
        <v>7701</v>
      </c>
      <c r="X34" s="46">
        <v>3800</v>
      </c>
    </row>
    <row r="35" spans="1:25" x14ac:dyDescent="0.25">
      <c r="A35" s="88" t="s">
        <v>134</v>
      </c>
      <c r="B35" s="46">
        <v>6410</v>
      </c>
      <c r="C35" s="46">
        <v>6854</v>
      </c>
      <c r="D35" s="46">
        <v>7252</v>
      </c>
      <c r="E35" s="46">
        <v>8171</v>
      </c>
      <c r="F35" s="46">
        <v>8361</v>
      </c>
      <c r="G35" s="46">
        <v>7855</v>
      </c>
      <c r="H35" s="46">
        <v>4979</v>
      </c>
      <c r="I35" s="46">
        <v>5826</v>
      </c>
      <c r="J35" s="46">
        <v>5569</v>
      </c>
      <c r="K35" s="46">
        <v>4960</v>
      </c>
      <c r="L35" s="46">
        <v>4531</v>
      </c>
      <c r="M35" s="46">
        <v>3610</v>
      </c>
      <c r="N35" s="46">
        <v>2979</v>
      </c>
      <c r="O35" s="46">
        <v>3499</v>
      </c>
      <c r="P35" s="46">
        <v>3968</v>
      </c>
      <c r="Q35" s="46">
        <v>3445</v>
      </c>
      <c r="R35" s="46">
        <v>832</v>
      </c>
      <c r="S35" s="46">
        <v>4559</v>
      </c>
      <c r="T35" s="46">
        <v>378</v>
      </c>
      <c r="U35" s="46">
        <v>4127</v>
      </c>
      <c r="V35" s="46">
        <v>4518</v>
      </c>
      <c r="W35" s="46">
        <v>4065</v>
      </c>
      <c r="X35" s="46">
        <v>3174</v>
      </c>
      <c r="Y35" s="121"/>
    </row>
    <row r="36" spans="1:25" x14ac:dyDescent="0.25">
      <c r="A36" s="87" t="s">
        <v>135</v>
      </c>
      <c r="B36" s="45">
        <v>17565</v>
      </c>
      <c r="C36" s="45">
        <v>18647</v>
      </c>
      <c r="D36" s="45">
        <v>19035</v>
      </c>
      <c r="E36" s="45">
        <v>24827</v>
      </c>
      <c r="F36" s="45">
        <v>24010</v>
      </c>
      <c r="G36" s="45">
        <v>21665</v>
      </c>
      <c r="H36" s="45">
        <v>14278</v>
      </c>
      <c r="I36" s="45">
        <v>16845</v>
      </c>
      <c r="J36" s="45">
        <v>17611</v>
      </c>
      <c r="K36" s="45">
        <v>16080</v>
      </c>
      <c r="L36" s="45">
        <v>15374</v>
      </c>
      <c r="M36" s="45">
        <v>12442</v>
      </c>
      <c r="N36" s="45">
        <v>9195</v>
      </c>
      <c r="O36" s="45">
        <v>9677</v>
      </c>
      <c r="P36" s="45">
        <f t="shared" ref="P36:U36" si="6">+P37+P38+P39</f>
        <v>9173</v>
      </c>
      <c r="Q36" s="45">
        <f t="shared" si="6"/>
        <v>7522</v>
      </c>
      <c r="R36" s="45">
        <f t="shared" si="6"/>
        <v>1393</v>
      </c>
      <c r="S36" s="45">
        <f t="shared" si="6"/>
        <v>7294</v>
      </c>
      <c r="T36" s="45">
        <f t="shared" si="6"/>
        <v>932</v>
      </c>
      <c r="U36" s="45">
        <f t="shared" si="6"/>
        <v>4458</v>
      </c>
      <c r="V36" s="45">
        <v>7927</v>
      </c>
      <c r="W36" s="45">
        <v>7605</v>
      </c>
      <c r="X36" s="45">
        <v>6402</v>
      </c>
      <c r="Y36" s="131"/>
    </row>
    <row r="37" spans="1:25" x14ac:dyDescent="0.25">
      <c r="A37" s="88" t="s">
        <v>136</v>
      </c>
      <c r="B37" s="46">
        <v>8834</v>
      </c>
      <c r="C37" s="46">
        <v>9636</v>
      </c>
      <c r="D37" s="46">
        <v>9620</v>
      </c>
      <c r="E37" s="46">
        <v>11511</v>
      </c>
      <c r="F37" s="46">
        <v>12010</v>
      </c>
      <c r="G37" s="46">
        <v>10962</v>
      </c>
      <c r="H37" s="46">
        <v>7765</v>
      </c>
      <c r="I37" s="46">
        <v>8847</v>
      </c>
      <c r="J37" s="46">
        <v>8701</v>
      </c>
      <c r="K37" s="46">
        <v>7666</v>
      </c>
      <c r="L37" s="46">
        <v>7556</v>
      </c>
      <c r="M37" s="46">
        <v>6241</v>
      </c>
      <c r="N37" s="46">
        <v>4818</v>
      </c>
      <c r="O37" s="46">
        <v>4786</v>
      </c>
      <c r="P37" s="46">
        <v>4571</v>
      </c>
      <c r="Q37" s="46">
        <v>3946</v>
      </c>
      <c r="R37" s="46">
        <v>775</v>
      </c>
      <c r="S37" s="46">
        <v>3834</v>
      </c>
      <c r="T37" s="46">
        <v>423</v>
      </c>
      <c r="U37" s="46">
        <v>2018</v>
      </c>
      <c r="V37" s="46">
        <v>4453</v>
      </c>
      <c r="W37" s="46">
        <v>3680</v>
      </c>
      <c r="X37" s="46">
        <v>2973</v>
      </c>
      <c r="Y37" s="121"/>
    </row>
    <row r="38" spans="1:25" x14ac:dyDescent="0.25">
      <c r="A38" s="88" t="s">
        <v>137</v>
      </c>
      <c r="B38" s="46">
        <v>6667</v>
      </c>
      <c r="C38" s="46">
        <v>6869</v>
      </c>
      <c r="D38" s="46">
        <v>6777</v>
      </c>
      <c r="E38" s="46">
        <v>7796</v>
      </c>
      <c r="F38" s="46">
        <v>7620</v>
      </c>
      <c r="G38" s="46">
        <v>6732</v>
      </c>
      <c r="H38" s="46">
        <v>4094</v>
      </c>
      <c r="I38" s="46">
        <v>4891</v>
      </c>
      <c r="J38" s="46">
        <v>5291</v>
      </c>
      <c r="K38" s="46">
        <v>4790</v>
      </c>
      <c r="L38" s="46">
        <v>4809</v>
      </c>
      <c r="M38" s="46">
        <v>3916</v>
      </c>
      <c r="N38" s="46">
        <v>2905</v>
      </c>
      <c r="O38" s="46">
        <v>3371</v>
      </c>
      <c r="P38" s="46">
        <v>3450</v>
      </c>
      <c r="Q38" s="46">
        <v>2612</v>
      </c>
      <c r="R38" s="46">
        <v>451</v>
      </c>
      <c r="S38" s="46">
        <v>2719</v>
      </c>
      <c r="T38" s="46">
        <v>328</v>
      </c>
      <c r="U38" s="46">
        <v>1679</v>
      </c>
      <c r="V38" s="46">
        <v>2739</v>
      </c>
      <c r="W38" s="46">
        <v>3256</v>
      </c>
      <c r="X38" s="46">
        <v>2469</v>
      </c>
      <c r="Y38" s="121"/>
    </row>
    <row r="39" spans="1:25" ht="15.75" thickBot="1" x14ac:dyDescent="0.3">
      <c r="A39" s="90" t="s">
        <v>138</v>
      </c>
      <c r="B39" s="36">
        <v>2064</v>
      </c>
      <c r="C39" s="36">
        <v>2142</v>
      </c>
      <c r="D39" s="36">
        <v>2638</v>
      </c>
      <c r="E39" s="36">
        <v>5520</v>
      </c>
      <c r="F39" s="36">
        <v>4380</v>
      </c>
      <c r="G39" s="36">
        <v>3971</v>
      </c>
      <c r="H39" s="36">
        <v>2419</v>
      </c>
      <c r="I39" s="36">
        <v>3107</v>
      </c>
      <c r="J39" s="36">
        <v>3619</v>
      </c>
      <c r="K39" s="36">
        <v>3624</v>
      </c>
      <c r="L39" s="36">
        <v>3009</v>
      </c>
      <c r="M39" s="36">
        <v>2285</v>
      </c>
      <c r="N39" s="36">
        <v>1472</v>
      </c>
      <c r="O39" s="36">
        <v>1520</v>
      </c>
      <c r="P39" s="36">
        <v>1152</v>
      </c>
      <c r="Q39" s="36">
        <v>964</v>
      </c>
      <c r="R39" s="36">
        <v>167</v>
      </c>
      <c r="S39" s="36">
        <v>741</v>
      </c>
      <c r="T39" s="36">
        <v>181</v>
      </c>
      <c r="U39" s="36">
        <v>761</v>
      </c>
      <c r="V39" s="36">
        <v>735</v>
      </c>
      <c r="W39" s="36">
        <v>669</v>
      </c>
      <c r="X39" s="36">
        <v>960</v>
      </c>
      <c r="Y39" s="121"/>
    </row>
    <row r="40" spans="1:25" x14ac:dyDescent="0.25">
      <c r="A40" s="218" t="s">
        <v>122</v>
      </c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15"/>
      <c r="Q40" s="15"/>
      <c r="R40" s="15"/>
      <c r="S40" s="15"/>
      <c r="T40" s="15"/>
      <c r="U40" s="15"/>
      <c r="V40" s="15"/>
      <c r="W40" s="15"/>
      <c r="X40" s="15"/>
      <c r="Y40" s="121"/>
    </row>
    <row r="41" spans="1:25" x14ac:dyDescent="0.25">
      <c r="Y41" s="120"/>
    </row>
    <row r="42" spans="1:25" x14ac:dyDescent="0.25">
      <c r="Y42" s="121"/>
    </row>
    <row r="43" spans="1:25" x14ac:dyDescent="0.25">
      <c r="Y43" s="121"/>
    </row>
    <row r="44" spans="1:25" x14ac:dyDescent="0.25">
      <c r="Y44" s="121"/>
    </row>
  </sheetData>
  <mergeCells count="1">
    <mergeCell ref="A40:O40"/>
  </mergeCells>
  <hyperlinks>
    <hyperlink ref="Y2" location="Contenido!A1" display="Contenido" xr:uid="{E318492B-EEB7-4B6C-90B5-AA7EA2431E02}"/>
  </hyperlinks>
  <pageMargins left="0.7" right="0.7" top="0.75" bottom="0.75" header="0.3" footer="0.3"/>
  <pageSetup scale="44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EA56D-155D-4C6A-A299-B29335A87E0B}">
  <sheetPr>
    <tabColor rgb="FFF2DAB1"/>
    <pageSetUpPr fitToPage="1"/>
  </sheetPr>
  <dimension ref="A1:AC44"/>
  <sheetViews>
    <sheetView showGridLines="0" topLeftCell="C1" workbookViewId="0">
      <selection activeCell="AC2" sqref="AC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28515625" customWidth="1"/>
    <col min="6" max="8" width="8.28515625" customWidth="1"/>
    <col min="9" max="9" width="1.28515625" customWidth="1"/>
    <col min="10" max="12" width="8.28515625" customWidth="1"/>
    <col min="13" max="13" width="1.28515625" customWidth="1"/>
    <col min="14" max="16" width="8.28515625" customWidth="1"/>
    <col min="17" max="17" width="1.28515625" customWidth="1"/>
    <col min="18" max="20" width="8.28515625" customWidth="1"/>
    <col min="21" max="21" width="1.28515625" customWidth="1"/>
    <col min="22" max="24" width="8.28515625" customWidth="1"/>
    <col min="25" max="25" width="1.28515625" customWidth="1"/>
    <col min="26" max="28" width="8.28515625" customWidth="1"/>
    <col min="29" max="29" width="14" style="119" customWidth="1"/>
  </cols>
  <sheetData>
    <row r="1" spans="1:29" x14ac:dyDescent="0.25">
      <c r="A1" s="223" t="s">
        <v>290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</row>
    <row r="2" spans="1:29" x14ac:dyDescent="0.25">
      <c r="A2" s="224" t="s">
        <v>291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114" t="s">
        <v>0</v>
      </c>
    </row>
    <row r="3" spans="1:29" x14ac:dyDescent="0.25">
      <c r="A3" s="223" t="s">
        <v>195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</row>
    <row r="4" spans="1:29" x14ac:dyDescent="0.25">
      <c r="A4" s="224" t="s">
        <v>112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</row>
    <row r="5" spans="1:29" x14ac:dyDescent="0.25">
      <c r="A5" s="224" t="s">
        <v>182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120"/>
    </row>
    <row r="6" spans="1:29" x14ac:dyDescent="0.25">
      <c r="A6" s="227" t="s">
        <v>196</v>
      </c>
      <c r="B6" s="226" t="s">
        <v>130</v>
      </c>
      <c r="C6" s="226"/>
      <c r="D6" s="226"/>
      <c r="E6" s="82"/>
      <c r="F6" s="226" t="s">
        <v>158</v>
      </c>
      <c r="G6" s="226"/>
      <c r="H6" s="226"/>
      <c r="I6" s="82"/>
      <c r="J6" s="226" t="s">
        <v>159</v>
      </c>
      <c r="K6" s="226"/>
      <c r="L6" s="226"/>
      <c r="M6" s="82"/>
      <c r="N6" s="226" t="s">
        <v>160</v>
      </c>
      <c r="O6" s="226"/>
      <c r="P6" s="226"/>
      <c r="Q6" s="82"/>
      <c r="R6" s="226" t="s">
        <v>162</v>
      </c>
      <c r="S6" s="226"/>
      <c r="T6" s="226"/>
      <c r="U6" s="82"/>
      <c r="V6" s="226" t="s">
        <v>163</v>
      </c>
      <c r="W6" s="226"/>
      <c r="X6" s="226"/>
      <c r="Y6" s="82"/>
      <c r="Z6" s="226" t="s">
        <v>164</v>
      </c>
      <c r="AA6" s="226"/>
      <c r="AB6" s="226"/>
    </row>
    <row r="7" spans="1:29" x14ac:dyDescent="0.25">
      <c r="A7" s="227"/>
      <c r="B7" s="83" t="s">
        <v>130</v>
      </c>
      <c r="C7" s="83" t="s">
        <v>184</v>
      </c>
      <c r="D7" s="83" t="s">
        <v>185</v>
      </c>
      <c r="E7" s="82"/>
      <c r="F7" s="83" t="s">
        <v>130</v>
      </c>
      <c r="G7" s="83" t="s">
        <v>184</v>
      </c>
      <c r="H7" s="83" t="s">
        <v>185</v>
      </c>
      <c r="I7" s="82"/>
      <c r="J7" s="83" t="s">
        <v>130</v>
      </c>
      <c r="K7" s="83" t="s">
        <v>184</v>
      </c>
      <c r="L7" s="83" t="s">
        <v>185</v>
      </c>
      <c r="M7" s="82"/>
      <c r="N7" s="83" t="s">
        <v>130</v>
      </c>
      <c r="O7" s="83" t="s">
        <v>184</v>
      </c>
      <c r="P7" s="83" t="s">
        <v>185</v>
      </c>
      <c r="Q7" s="82"/>
      <c r="R7" s="83" t="s">
        <v>130</v>
      </c>
      <c r="S7" s="83" t="s">
        <v>184</v>
      </c>
      <c r="T7" s="83" t="s">
        <v>185</v>
      </c>
      <c r="U7" s="82"/>
      <c r="V7" s="83" t="s">
        <v>130</v>
      </c>
      <c r="W7" s="83" t="s">
        <v>184</v>
      </c>
      <c r="X7" s="83" t="s">
        <v>185</v>
      </c>
      <c r="Y7" s="82"/>
      <c r="Z7" s="83" t="s">
        <v>130</v>
      </c>
      <c r="AA7" s="83" t="s">
        <v>184</v>
      </c>
      <c r="AB7" s="83" t="s">
        <v>185</v>
      </c>
      <c r="AC7" s="120"/>
    </row>
    <row r="8" spans="1:29" s="2" customFormat="1" x14ac:dyDescent="0.25">
      <c r="A8" s="25" t="s">
        <v>130</v>
      </c>
      <c r="B8" s="80">
        <v>7.2349764984656018</v>
      </c>
      <c r="C8" s="80">
        <v>8.4384674922600613</v>
      </c>
      <c r="D8" s="80">
        <v>6.0223816579583564</v>
      </c>
      <c r="E8" s="80"/>
      <c r="F8" s="80">
        <v>10.674786845310596</v>
      </c>
      <c r="G8" s="80">
        <v>12.21078477665502</v>
      </c>
      <c r="H8" s="80">
        <v>9.0378421900161037</v>
      </c>
      <c r="I8" s="80"/>
      <c r="J8" s="80">
        <v>9.4175669328323153</v>
      </c>
      <c r="K8" s="80">
        <v>10.709766478776027</v>
      </c>
      <c r="L8" s="80">
        <v>8.0705120518047728</v>
      </c>
      <c r="M8" s="80"/>
      <c r="N8" s="80">
        <v>5.3872905469490986</v>
      </c>
      <c r="O8" s="80">
        <v>6.6815420850378091</v>
      </c>
      <c r="P8" s="80">
        <v>4.0397521941146106</v>
      </c>
      <c r="Q8" s="80"/>
      <c r="R8" s="80">
        <v>8.541864639425615</v>
      </c>
      <c r="S8" s="80">
        <v>10.151531206951361</v>
      </c>
      <c r="T8" s="80">
        <v>6.943713834823777</v>
      </c>
      <c r="U8" s="80"/>
      <c r="V8" s="80">
        <v>5.4311060054885445</v>
      </c>
      <c r="W8" s="80">
        <v>5.716145833333333</v>
      </c>
      <c r="X8" s="80">
        <v>5.1570910001251722</v>
      </c>
      <c r="Y8" s="80"/>
      <c r="Z8" s="80">
        <v>2.2283007538861832</v>
      </c>
      <c r="AA8" s="80">
        <v>2.7862489603548655</v>
      </c>
      <c r="AB8" s="80">
        <v>1.7106109324758842</v>
      </c>
      <c r="AC8" s="120"/>
    </row>
    <row r="9" spans="1:29" x14ac:dyDescent="0.25">
      <c r="A9" s="26" t="s">
        <v>197</v>
      </c>
      <c r="B9" s="81">
        <v>6.0931212876029894</v>
      </c>
      <c r="C9" s="81">
        <v>6.2291434927697438</v>
      </c>
      <c r="D9" s="81">
        <v>5.9476605868358439</v>
      </c>
      <c r="E9" s="81"/>
      <c r="F9" s="81">
        <v>10.709838107098381</v>
      </c>
      <c r="G9" s="81">
        <v>10.227272727272728</v>
      </c>
      <c r="H9" s="81">
        <v>11.294765840220386</v>
      </c>
      <c r="I9" s="81"/>
      <c r="J9" s="81">
        <v>6.0646900269541781</v>
      </c>
      <c r="K9" s="81">
        <v>5.7142857142857144</v>
      </c>
      <c r="L9" s="81">
        <v>6.4425770308123242</v>
      </c>
      <c r="M9" s="81"/>
      <c r="N9" s="81">
        <v>3.7174721189591078</v>
      </c>
      <c r="O9" s="81">
        <v>2.4070021881838075</v>
      </c>
      <c r="P9" s="81">
        <v>5.4285714285714288</v>
      </c>
      <c r="Q9" s="81"/>
      <c r="R9" s="81">
        <v>10.289710289710289</v>
      </c>
      <c r="S9" s="81">
        <v>13.306451612903224</v>
      </c>
      <c r="T9" s="81">
        <v>7.3267326732673261</v>
      </c>
      <c r="U9" s="81"/>
      <c r="V9" s="81">
        <v>2.8541226215644819</v>
      </c>
      <c r="W9" s="81">
        <v>1.948051948051948</v>
      </c>
      <c r="X9" s="81">
        <v>3.71900826446281</v>
      </c>
      <c r="Y9" s="81"/>
      <c r="Z9" s="81">
        <v>2.9347826086956523</v>
      </c>
      <c r="AA9" s="81">
        <v>3.2822757111597372</v>
      </c>
      <c r="AB9" s="81">
        <v>2.5917926565874732</v>
      </c>
      <c r="AC9" s="120"/>
    </row>
    <row r="10" spans="1:29" x14ac:dyDescent="0.25">
      <c r="A10" s="26" t="s">
        <v>198</v>
      </c>
      <c r="B10" s="81">
        <v>5.2072627612195959</v>
      </c>
      <c r="C10" s="81">
        <v>5.9384164222873901</v>
      </c>
      <c r="D10" s="81">
        <v>4.565916398713826</v>
      </c>
      <c r="E10" s="81"/>
      <c r="F10" s="81">
        <v>16.286644951140065</v>
      </c>
      <c r="G10" s="81">
        <v>16.326530612244898</v>
      </c>
      <c r="H10" s="81">
        <v>16.25</v>
      </c>
      <c r="I10" s="81"/>
      <c r="J10" s="81">
        <v>10.914454277286136</v>
      </c>
      <c r="K10" s="81">
        <v>13.372093023255813</v>
      </c>
      <c r="L10" s="81">
        <v>8.3832335329341312</v>
      </c>
      <c r="M10" s="81"/>
      <c r="N10" s="81">
        <v>10.377358490566039</v>
      </c>
      <c r="O10" s="81">
        <v>8.6419753086419746</v>
      </c>
      <c r="P10" s="81">
        <v>12.179487179487179</v>
      </c>
      <c r="Q10" s="81"/>
      <c r="R10" s="81">
        <v>1.7991004497751124</v>
      </c>
      <c r="S10" s="81">
        <v>2.1052631578947367</v>
      </c>
      <c r="T10" s="81">
        <v>1.5706806282722512</v>
      </c>
      <c r="U10" s="81"/>
      <c r="V10" s="81">
        <v>2.7314112291350532</v>
      </c>
      <c r="W10" s="81">
        <v>4.2483660130718954</v>
      </c>
      <c r="X10" s="81">
        <v>1.41643059490085</v>
      </c>
      <c r="Y10" s="81"/>
      <c r="Z10" s="81">
        <v>0.31796502384737679</v>
      </c>
      <c r="AA10" s="81">
        <v>0.34246575342465752</v>
      </c>
      <c r="AB10" s="81">
        <v>0.29673590504451042</v>
      </c>
    </row>
    <row r="11" spans="1:29" x14ac:dyDescent="0.25">
      <c r="A11" s="26" t="s">
        <v>199</v>
      </c>
      <c r="B11" s="81">
        <v>6.9907407407407405</v>
      </c>
      <c r="C11" s="81">
        <v>8.6820083682008367</v>
      </c>
      <c r="D11" s="81">
        <v>5.6478405315614619</v>
      </c>
      <c r="E11" s="81"/>
      <c r="F11" s="81">
        <v>7.8125</v>
      </c>
      <c r="G11" s="81">
        <v>14.285714285714285</v>
      </c>
      <c r="H11" s="81">
        <v>2.7777777777777777</v>
      </c>
      <c r="I11" s="81"/>
      <c r="J11" s="81">
        <v>21.50537634408602</v>
      </c>
      <c r="K11" s="81">
        <v>32.653061224489797</v>
      </c>
      <c r="L11" s="81">
        <v>9.0909090909090917</v>
      </c>
      <c r="M11" s="81"/>
      <c r="N11" s="81">
        <v>10.227272727272728</v>
      </c>
      <c r="O11" s="81">
        <v>17.021276595744681</v>
      </c>
      <c r="P11" s="81">
        <v>2.4390243902439024</v>
      </c>
      <c r="Q11" s="81"/>
      <c r="R11" s="81">
        <v>8.4958217270194982</v>
      </c>
      <c r="S11" s="81">
        <v>11.280487804878049</v>
      </c>
      <c r="T11" s="81">
        <v>6.1538461538461542</v>
      </c>
      <c r="U11" s="81"/>
      <c r="V11" s="81">
        <v>8.8524590163934427</v>
      </c>
      <c r="W11" s="81">
        <v>6.9767441860465116</v>
      </c>
      <c r="X11" s="81">
        <v>10.227272727272728</v>
      </c>
      <c r="Y11" s="81"/>
      <c r="Z11" s="81">
        <v>0.34071550255536626</v>
      </c>
      <c r="AA11" s="81" t="s">
        <v>191</v>
      </c>
      <c r="AB11" s="81">
        <v>0.5865102639296188</v>
      </c>
    </row>
    <row r="12" spans="1:29" x14ac:dyDescent="0.25">
      <c r="A12" s="26" t="s">
        <v>200</v>
      </c>
      <c r="B12" s="81">
        <v>6.1639676113360329</v>
      </c>
      <c r="C12" s="81">
        <v>6.6033925686591282</v>
      </c>
      <c r="D12" s="81">
        <v>5.7224025974025974</v>
      </c>
      <c r="E12" s="81"/>
      <c r="F12" s="81">
        <v>8.7990487514863247</v>
      </c>
      <c r="G12" s="81">
        <v>9.4701240135287481</v>
      </c>
      <c r="H12" s="81">
        <v>8.050314465408805</v>
      </c>
      <c r="I12" s="81"/>
      <c r="J12" s="81">
        <v>7.4402730375426618</v>
      </c>
      <c r="K12" s="81">
        <v>8.6666666666666679</v>
      </c>
      <c r="L12" s="81">
        <v>6.1538461538461542</v>
      </c>
      <c r="M12" s="81"/>
      <c r="N12" s="81">
        <v>3.2137518684603883</v>
      </c>
      <c r="O12" s="81">
        <v>4.0178571428571432</v>
      </c>
      <c r="P12" s="81">
        <v>2.4024024024024024</v>
      </c>
      <c r="Q12" s="81"/>
      <c r="R12" s="81">
        <v>8.2300446207238469</v>
      </c>
      <c r="S12" s="81">
        <v>10.206084396467125</v>
      </c>
      <c r="T12" s="81">
        <v>6.2124248496993983</v>
      </c>
      <c r="U12" s="81"/>
      <c r="V12" s="81">
        <v>7.226890756302522</v>
      </c>
      <c r="W12" s="81">
        <v>4.9411764705882346</v>
      </c>
      <c r="X12" s="81">
        <v>9.3048128342245988</v>
      </c>
      <c r="Y12" s="81"/>
      <c r="Z12" s="81">
        <v>0.87884494664155677</v>
      </c>
      <c r="AA12" s="81">
        <v>0.64599483204134367</v>
      </c>
      <c r="AB12" s="81">
        <v>1.098901098901099</v>
      </c>
    </row>
    <row r="13" spans="1:29" x14ac:dyDescent="0.25">
      <c r="A13" s="26" t="s">
        <v>201</v>
      </c>
      <c r="B13" s="81">
        <v>3.9599651871192338</v>
      </c>
      <c r="C13" s="81">
        <v>5.5555555555555554</v>
      </c>
      <c r="D13" s="81">
        <v>2.1415270018621975</v>
      </c>
      <c r="E13" s="81"/>
      <c r="F13" s="81">
        <v>4.5212765957446814</v>
      </c>
      <c r="G13" s="81">
        <v>5.2631578947368416</v>
      </c>
      <c r="H13" s="81">
        <v>3.5928143712574849</v>
      </c>
      <c r="I13" s="81"/>
      <c r="J13" s="81">
        <v>4.6961325966850831</v>
      </c>
      <c r="K13" s="81">
        <v>7.4626865671641784</v>
      </c>
      <c r="L13" s="81">
        <v>1.2422360248447204</v>
      </c>
      <c r="M13" s="81"/>
      <c r="N13" s="81">
        <v>0.56657223796033995</v>
      </c>
      <c r="O13" s="81">
        <v>1.0810810810810811</v>
      </c>
      <c r="P13" s="81" t="s">
        <v>191</v>
      </c>
      <c r="Q13" s="81"/>
      <c r="R13" s="81">
        <v>5.3497942386831276</v>
      </c>
      <c r="S13" s="81">
        <v>5.7251908396946565</v>
      </c>
      <c r="T13" s="81">
        <v>4.9107142857142856</v>
      </c>
      <c r="U13" s="81"/>
      <c r="V13" s="81">
        <v>6.5040650406504072</v>
      </c>
      <c r="W13" s="81">
        <v>11.413043478260869</v>
      </c>
      <c r="X13" s="81">
        <v>1.6216216216216217</v>
      </c>
      <c r="Y13" s="81"/>
      <c r="Z13" s="81">
        <v>1.4204545454545454</v>
      </c>
      <c r="AA13" s="81">
        <v>2.1857923497267762</v>
      </c>
      <c r="AB13" s="81">
        <v>0.59171597633136097</v>
      </c>
      <c r="AC13" s="121"/>
    </row>
    <row r="14" spans="1:29" x14ac:dyDescent="0.25">
      <c r="A14" s="26" t="s">
        <v>202</v>
      </c>
      <c r="B14" s="81">
        <v>3.9032435404068173</v>
      </c>
      <c r="C14" s="81">
        <v>5.1381215469613259</v>
      </c>
      <c r="D14" s="81">
        <v>2.6805251641137855</v>
      </c>
      <c r="E14" s="81"/>
      <c r="F14" s="81">
        <v>6.8880688806888068</v>
      </c>
      <c r="G14" s="81">
        <v>9.7087378640776691</v>
      </c>
      <c r="H14" s="81">
        <v>3.9900249376558601</v>
      </c>
      <c r="I14" s="81"/>
      <c r="J14" s="81">
        <v>5.7663125948406675</v>
      </c>
      <c r="K14" s="81">
        <v>6.7278287461773694</v>
      </c>
      <c r="L14" s="81">
        <v>4.8192771084337354</v>
      </c>
      <c r="M14" s="81"/>
      <c r="N14" s="81">
        <v>3.761755485893417</v>
      </c>
      <c r="O14" s="81">
        <v>4.71976401179941</v>
      </c>
      <c r="P14" s="81">
        <v>2.6755852842809364</v>
      </c>
      <c r="Q14" s="81"/>
      <c r="R14" s="81">
        <v>2.741935483870968</v>
      </c>
      <c r="S14" s="81">
        <v>3.3557046979865772</v>
      </c>
      <c r="T14" s="81">
        <v>2.1739130434782608</v>
      </c>
      <c r="U14" s="81"/>
      <c r="V14" s="81">
        <v>1.4285714285714286</v>
      </c>
      <c r="W14" s="81">
        <v>2.1459227467811157</v>
      </c>
      <c r="X14" s="81">
        <v>0.77821011673151752</v>
      </c>
      <c r="Y14" s="81"/>
      <c r="Z14" s="81" t="s">
        <v>191</v>
      </c>
      <c r="AA14" s="81" t="s">
        <v>191</v>
      </c>
      <c r="AB14" s="81" t="s">
        <v>191</v>
      </c>
      <c r="AC14" s="120"/>
    </row>
    <row r="15" spans="1:29" x14ac:dyDescent="0.25">
      <c r="A15" s="26" t="s">
        <v>203</v>
      </c>
      <c r="B15" s="81">
        <v>2.6252983293556085</v>
      </c>
      <c r="C15" s="81">
        <v>3.2507739938080498</v>
      </c>
      <c r="D15" s="81">
        <v>1.9639934533551555</v>
      </c>
      <c r="E15" s="81"/>
      <c r="F15" s="81">
        <v>3.5856573705179287</v>
      </c>
      <c r="G15" s="81">
        <v>5.3571428571428568</v>
      </c>
      <c r="H15" s="81">
        <v>2.1582733812949639</v>
      </c>
      <c r="I15" s="81"/>
      <c r="J15" s="81">
        <v>5.1162790697674421</v>
      </c>
      <c r="K15" s="81">
        <v>5</v>
      </c>
      <c r="L15" s="81">
        <v>5.2631578947368416</v>
      </c>
      <c r="M15" s="81"/>
      <c r="N15" s="81">
        <v>2</v>
      </c>
      <c r="O15" s="81">
        <v>2.5641025641025639</v>
      </c>
      <c r="P15" s="81">
        <v>1.5037593984962405</v>
      </c>
      <c r="Q15" s="81"/>
      <c r="R15" s="81">
        <v>1.5306122448979591</v>
      </c>
      <c r="S15" s="81">
        <v>2.7522935779816518</v>
      </c>
      <c r="T15" s="81" t="s">
        <v>191</v>
      </c>
      <c r="U15" s="81"/>
      <c r="V15" s="81">
        <v>2.2471910112359552</v>
      </c>
      <c r="W15" s="81">
        <v>1.9801980198019802</v>
      </c>
      <c r="X15" s="81">
        <v>2.5974025974025974</v>
      </c>
      <c r="Y15" s="81"/>
      <c r="Z15" s="81">
        <v>0.5988023952095809</v>
      </c>
      <c r="AA15" s="81">
        <v>1.1494252873563218</v>
      </c>
      <c r="AB15" s="81" t="s">
        <v>191</v>
      </c>
      <c r="AC15" s="121"/>
    </row>
    <row r="16" spans="1:29" x14ac:dyDescent="0.25">
      <c r="A16" s="26" t="s">
        <v>204</v>
      </c>
      <c r="B16" s="81">
        <v>4.5188848920863309</v>
      </c>
      <c r="C16" s="81">
        <v>5.4345385133617787</v>
      </c>
      <c r="D16" s="81">
        <v>3.6011703803736217</v>
      </c>
      <c r="E16" s="81"/>
      <c r="F16" s="81">
        <v>8.4577114427860707</v>
      </c>
      <c r="G16" s="81">
        <v>9.4951923076923066</v>
      </c>
      <c r="H16" s="81">
        <v>7.3453608247422686</v>
      </c>
      <c r="I16" s="81"/>
      <c r="J16" s="81">
        <v>5.6388294075660239</v>
      </c>
      <c r="K16" s="81">
        <v>6.9014084507042259</v>
      </c>
      <c r="L16" s="81">
        <v>4.3415340086830678</v>
      </c>
      <c r="M16" s="81"/>
      <c r="N16" s="81">
        <v>4.581818181818182</v>
      </c>
      <c r="O16" s="81">
        <v>5.160390516039052</v>
      </c>
      <c r="P16" s="81">
        <v>3.9513677811550152</v>
      </c>
      <c r="Q16" s="81"/>
      <c r="R16" s="81">
        <v>4.382716049382716</v>
      </c>
      <c r="S16" s="81">
        <v>5.3283767038413883</v>
      </c>
      <c r="T16" s="81">
        <v>3.4440344403444034</v>
      </c>
      <c r="U16" s="81"/>
      <c r="V16" s="81">
        <v>2.488231338264963</v>
      </c>
      <c r="W16" s="81">
        <v>3.4916201117318435</v>
      </c>
      <c r="X16" s="81">
        <v>1.556420233463035</v>
      </c>
      <c r="Y16" s="81"/>
      <c r="Z16" s="81">
        <v>1.1387900355871887</v>
      </c>
      <c r="AA16" s="81">
        <v>1.3412816691505216</v>
      </c>
      <c r="AB16" s="81">
        <v>0.9536784741144414</v>
      </c>
      <c r="AC16" s="121"/>
    </row>
    <row r="17" spans="1:29" x14ac:dyDescent="0.25">
      <c r="A17" s="26" t="s">
        <v>205</v>
      </c>
      <c r="B17" s="81">
        <v>8.0715059588299027</v>
      </c>
      <c r="C17" s="81">
        <v>10.09028146574615</v>
      </c>
      <c r="D17" s="81">
        <v>5.9701492537313428</v>
      </c>
      <c r="E17" s="81"/>
      <c r="F17" s="81">
        <v>9.0570719602977654</v>
      </c>
      <c r="G17" s="81">
        <v>9.9009900990099009</v>
      </c>
      <c r="H17" s="81">
        <v>8.2089552238805972</v>
      </c>
      <c r="I17" s="81"/>
      <c r="J17" s="81">
        <v>10.914454277286136</v>
      </c>
      <c r="K17" s="81">
        <v>11.989100817438691</v>
      </c>
      <c r="L17" s="81">
        <v>9.6463022508038581</v>
      </c>
      <c r="M17" s="81"/>
      <c r="N17" s="81">
        <v>8.9311859443631043</v>
      </c>
      <c r="O17" s="81">
        <v>12.094395280235988</v>
      </c>
      <c r="P17" s="81">
        <v>5.8139534883720927</v>
      </c>
      <c r="Q17" s="81"/>
      <c r="R17" s="81">
        <v>7.6158940397350996</v>
      </c>
      <c r="S17" s="81">
        <v>11.589403973509933</v>
      </c>
      <c r="T17" s="81">
        <v>3.6423841059602649</v>
      </c>
      <c r="U17" s="81"/>
      <c r="V17" s="81">
        <v>5.8455114822546967</v>
      </c>
      <c r="W17" s="81">
        <v>7.6923076923076925</v>
      </c>
      <c r="X17" s="81">
        <v>3.8793103448275863</v>
      </c>
      <c r="Y17" s="81"/>
      <c r="Z17" s="81">
        <v>3.6199095022624439</v>
      </c>
      <c r="AA17" s="81">
        <v>4.9107142857142856</v>
      </c>
      <c r="AB17" s="81">
        <v>2.2935779816513762</v>
      </c>
      <c r="AC17" s="121"/>
    </row>
    <row r="18" spans="1:29" x14ac:dyDescent="0.25">
      <c r="A18" s="26" t="s">
        <v>206</v>
      </c>
      <c r="B18" s="81">
        <v>8.4183068532131848</v>
      </c>
      <c r="C18" s="81">
        <v>9.9333015721772284</v>
      </c>
      <c r="D18" s="81">
        <v>6.9169027384324826</v>
      </c>
      <c r="E18" s="81"/>
      <c r="F18" s="81">
        <v>15.166393889798144</v>
      </c>
      <c r="G18" s="81">
        <v>16.829533116178066</v>
      </c>
      <c r="H18" s="81">
        <v>13.486842105263158</v>
      </c>
      <c r="I18" s="81"/>
      <c r="J18" s="81">
        <v>8.5818624467437612</v>
      </c>
      <c r="K18" s="81">
        <v>9.4775212636695016</v>
      </c>
      <c r="L18" s="81">
        <v>7.6829268292682924</v>
      </c>
      <c r="M18" s="81"/>
      <c r="N18" s="81">
        <v>6.3888888888888884</v>
      </c>
      <c r="O18" s="81">
        <v>7.8947368421052628</v>
      </c>
      <c r="P18" s="81">
        <v>4.8746518105849583</v>
      </c>
      <c r="Q18" s="81"/>
      <c r="R18" s="81">
        <v>10.316875460574797</v>
      </c>
      <c r="S18" s="81">
        <v>13.333333333333334</v>
      </c>
      <c r="T18" s="81">
        <v>7.1964017991004496</v>
      </c>
      <c r="U18" s="81"/>
      <c r="V18" s="81">
        <v>4.1366906474820144</v>
      </c>
      <c r="W18" s="81">
        <v>4.621072088724584</v>
      </c>
      <c r="X18" s="81">
        <v>3.6777583187390541</v>
      </c>
      <c r="Y18" s="81"/>
      <c r="Z18" s="81">
        <v>1.2392755004766445</v>
      </c>
      <c r="AA18" s="81">
        <v>1.996007984031936</v>
      </c>
      <c r="AB18" s="81">
        <v>0.54744525547445255</v>
      </c>
      <c r="AC18" s="121"/>
    </row>
    <row r="19" spans="1:29" x14ac:dyDescent="0.25">
      <c r="A19" s="26" t="s">
        <v>207</v>
      </c>
      <c r="B19" s="81">
        <v>8.5294117647058822</v>
      </c>
      <c r="C19" s="81">
        <v>9.7435897435897445</v>
      </c>
      <c r="D19" s="81">
        <v>7.4178403755868541</v>
      </c>
      <c r="E19" s="81"/>
      <c r="F19" s="81">
        <v>14.495798319327733</v>
      </c>
      <c r="G19" s="81">
        <v>14.69387755102041</v>
      </c>
      <c r="H19" s="81">
        <v>14.285714285714285</v>
      </c>
      <c r="I19" s="81"/>
      <c r="J19" s="81">
        <v>12.694300518134716</v>
      </c>
      <c r="K19" s="81">
        <v>15.254237288135593</v>
      </c>
      <c r="L19" s="81">
        <v>10.526315789473683</v>
      </c>
      <c r="M19" s="81"/>
      <c r="N19" s="81">
        <v>4.7120418848167542</v>
      </c>
      <c r="O19" s="81">
        <v>5.4054054054054053</v>
      </c>
      <c r="P19" s="81">
        <v>4.0609137055837561</v>
      </c>
      <c r="Q19" s="81"/>
      <c r="R19" s="81">
        <v>9.1463414634146343</v>
      </c>
      <c r="S19" s="81">
        <v>12.751677852348994</v>
      </c>
      <c r="T19" s="81">
        <v>6.1452513966480442</v>
      </c>
      <c r="U19" s="81"/>
      <c r="V19" s="81">
        <v>3.3195020746887969</v>
      </c>
      <c r="W19" s="81">
        <v>2.4793388429752068</v>
      </c>
      <c r="X19" s="81">
        <v>4.1666666666666661</v>
      </c>
      <c r="Y19" s="81"/>
      <c r="Z19" s="81" t="s">
        <v>191</v>
      </c>
      <c r="AA19" s="81" t="s">
        <v>191</v>
      </c>
      <c r="AB19" s="81" t="s">
        <v>191</v>
      </c>
      <c r="AC19" s="121"/>
    </row>
    <row r="20" spans="1:29" x14ac:dyDescent="0.25">
      <c r="A20" s="108" t="s">
        <v>208</v>
      </c>
      <c r="B20" s="81">
        <v>12.486002239641657</v>
      </c>
      <c r="C20" s="81">
        <v>13.613666228646517</v>
      </c>
      <c r="D20" s="81">
        <v>11.20095837076969</v>
      </c>
      <c r="E20" s="81"/>
      <c r="F20" s="81">
        <v>16.611018363939898</v>
      </c>
      <c r="G20" s="81">
        <v>19.530102790014684</v>
      </c>
      <c r="H20" s="81">
        <v>12.76595744680851</v>
      </c>
      <c r="I20" s="81"/>
      <c r="J20" s="81">
        <v>7.7861163227016892</v>
      </c>
      <c r="K20" s="81">
        <v>9.9502487562189064</v>
      </c>
      <c r="L20" s="81">
        <v>4.967602591792657</v>
      </c>
      <c r="M20" s="81"/>
      <c r="N20" s="81">
        <v>4.4265593561368206</v>
      </c>
      <c r="O20" s="81">
        <v>7.4363992172211351</v>
      </c>
      <c r="P20" s="81">
        <v>1.2422360248447204</v>
      </c>
      <c r="Q20" s="81"/>
      <c r="R20" s="81">
        <v>25.682704811443436</v>
      </c>
      <c r="S20" s="81">
        <v>23.345817727840199</v>
      </c>
      <c r="T20" s="81">
        <v>28.222523744911804</v>
      </c>
      <c r="U20" s="81"/>
      <c r="V20" s="81">
        <v>8.1981212638770291</v>
      </c>
      <c r="W20" s="81">
        <v>8.8379705400981994</v>
      </c>
      <c r="X20" s="81">
        <v>7.5</v>
      </c>
      <c r="Y20" s="81"/>
      <c r="Z20" s="81">
        <v>6.3721325403568398</v>
      </c>
      <c r="AA20" s="81">
        <v>7.6923076923076925</v>
      </c>
      <c r="AB20" s="81">
        <v>5.0086355785837648</v>
      </c>
      <c r="AC20" s="121"/>
    </row>
    <row r="21" spans="1:29" x14ac:dyDescent="0.25">
      <c r="A21" s="26" t="s">
        <v>209</v>
      </c>
      <c r="B21" s="81">
        <v>7.5740944017563123</v>
      </c>
      <c r="C21" s="81">
        <v>10.675381263616558</v>
      </c>
      <c r="D21" s="81">
        <v>4.4247787610619467</v>
      </c>
      <c r="E21" s="81"/>
      <c r="F21" s="81">
        <v>6.8965517241379306</v>
      </c>
      <c r="G21" s="81">
        <v>7.8947368421052628</v>
      </c>
      <c r="H21" s="81">
        <v>5.6179775280898872</v>
      </c>
      <c r="I21" s="81"/>
      <c r="J21" s="81">
        <v>15.286624203821656</v>
      </c>
      <c r="K21" s="81">
        <v>20.253164556962027</v>
      </c>
      <c r="L21" s="81">
        <v>10.256410256410255</v>
      </c>
      <c r="M21" s="81"/>
      <c r="N21" s="81">
        <v>0.64516129032258063</v>
      </c>
      <c r="O21" s="81" t="s">
        <v>191</v>
      </c>
      <c r="P21" s="81">
        <v>1.2345679012345678</v>
      </c>
      <c r="Q21" s="81"/>
      <c r="R21" s="81">
        <v>9.5541401273885356</v>
      </c>
      <c r="S21" s="81">
        <v>17.073170731707318</v>
      </c>
      <c r="T21" s="81">
        <v>1.3333333333333335</v>
      </c>
      <c r="U21" s="81"/>
      <c r="V21" s="81">
        <v>3.5714285714285712</v>
      </c>
      <c r="W21" s="81">
        <v>5.7692307692307692</v>
      </c>
      <c r="X21" s="81">
        <v>1.6666666666666667</v>
      </c>
      <c r="Y21" s="81"/>
      <c r="Z21" s="81">
        <v>8.6614173228346463</v>
      </c>
      <c r="AA21" s="81">
        <v>12.068965517241379</v>
      </c>
      <c r="AB21" s="81">
        <v>5.7971014492753623</v>
      </c>
      <c r="AC21" s="121"/>
    </row>
    <row r="22" spans="1:29" x14ac:dyDescent="0.25">
      <c r="A22" s="26" t="s">
        <v>210</v>
      </c>
      <c r="B22" s="81">
        <v>2.7968036529680362</v>
      </c>
      <c r="C22" s="81">
        <v>2.8415614236509756</v>
      </c>
      <c r="D22" s="81">
        <v>2.75255391600454</v>
      </c>
      <c r="E22" s="81"/>
      <c r="F22" s="81">
        <v>3.1015037593984962</v>
      </c>
      <c r="G22" s="81">
        <v>3.8800705467372132</v>
      </c>
      <c r="H22" s="81">
        <v>2.2132796780684103</v>
      </c>
      <c r="I22" s="81"/>
      <c r="J22" s="81">
        <v>0.88235294117647056</v>
      </c>
      <c r="K22" s="81">
        <v>0.86455331412103753</v>
      </c>
      <c r="L22" s="81">
        <v>0.90090090090090091</v>
      </c>
      <c r="M22" s="81"/>
      <c r="N22" s="81">
        <v>1.9607843137254901</v>
      </c>
      <c r="O22" s="81">
        <v>2.5641025641025639</v>
      </c>
      <c r="P22" s="81">
        <v>1.2820512820512819</v>
      </c>
      <c r="Q22" s="81"/>
      <c r="R22" s="81">
        <v>3.2805429864253397</v>
      </c>
      <c r="S22" s="81">
        <v>4.1379310344827589</v>
      </c>
      <c r="T22" s="81">
        <v>2.4498886414253898</v>
      </c>
      <c r="U22" s="81"/>
      <c r="V22" s="81">
        <v>5.792903692976104</v>
      </c>
      <c r="W22" s="81">
        <v>3.7764350453172204</v>
      </c>
      <c r="X22" s="81">
        <v>7.649513212795549</v>
      </c>
      <c r="Y22" s="81"/>
      <c r="Z22" s="81">
        <v>0.41322314049586778</v>
      </c>
      <c r="AA22" s="81">
        <v>0.58224163027656484</v>
      </c>
      <c r="AB22" s="81">
        <v>0.26143790849673199</v>
      </c>
      <c r="AC22" s="121"/>
    </row>
    <row r="23" spans="1:29" x14ac:dyDescent="0.25">
      <c r="A23" s="26" t="s">
        <v>211</v>
      </c>
      <c r="B23" s="81">
        <v>10.332103321033211</v>
      </c>
      <c r="C23" s="81">
        <v>12.4282982791587</v>
      </c>
      <c r="D23" s="81">
        <v>8.3778966131907318</v>
      </c>
      <c r="E23" s="81"/>
      <c r="F23" s="81">
        <v>21.971830985915496</v>
      </c>
      <c r="G23" s="81">
        <v>26.627218934911244</v>
      </c>
      <c r="H23" s="81">
        <v>17.741935483870968</v>
      </c>
      <c r="I23" s="81"/>
      <c r="J23" s="81">
        <v>7.2727272727272725</v>
      </c>
      <c r="K23" s="81">
        <v>10</v>
      </c>
      <c r="L23" s="81">
        <v>4.5454545454545459</v>
      </c>
      <c r="M23" s="81"/>
      <c r="N23" s="81">
        <v>4.5197740112994351</v>
      </c>
      <c r="O23" s="81">
        <v>2.2988505747126435</v>
      </c>
      <c r="P23" s="81">
        <v>6.666666666666667</v>
      </c>
      <c r="Q23" s="81"/>
      <c r="R23" s="81">
        <v>1.4705882352941175</v>
      </c>
      <c r="S23" s="81" t="s">
        <v>191</v>
      </c>
      <c r="T23" s="81">
        <v>2.4691358024691357</v>
      </c>
      <c r="U23" s="81"/>
      <c r="V23" s="81">
        <v>2</v>
      </c>
      <c r="W23" s="81">
        <v>4.3478260869565215</v>
      </c>
      <c r="X23" s="81" t="s">
        <v>191</v>
      </c>
      <c r="Y23" s="81"/>
      <c r="Z23" s="81">
        <v>6.25</v>
      </c>
      <c r="AA23" s="81">
        <v>8.9285714285714288</v>
      </c>
      <c r="AB23" s="81">
        <v>2.5</v>
      </c>
      <c r="AC23" s="120"/>
    </row>
    <row r="24" spans="1:29" x14ac:dyDescent="0.25">
      <c r="A24" s="26" t="s">
        <v>212</v>
      </c>
      <c r="B24" s="81">
        <v>11.69904919388177</v>
      </c>
      <c r="C24" s="81">
        <v>14.464882943143811</v>
      </c>
      <c r="D24" s="81">
        <v>8.9942763695829928</v>
      </c>
      <c r="E24" s="81"/>
      <c r="F24" s="81">
        <v>17.594254937163374</v>
      </c>
      <c r="G24" s="81">
        <v>23.381294964028775</v>
      </c>
      <c r="H24" s="81">
        <v>11.827956989247312</v>
      </c>
      <c r="I24" s="81"/>
      <c r="J24" s="81">
        <v>22.528735632183906</v>
      </c>
      <c r="K24" s="81">
        <v>22.222222222222221</v>
      </c>
      <c r="L24" s="81">
        <v>22.885572139303484</v>
      </c>
      <c r="M24" s="81"/>
      <c r="N24" s="81">
        <v>4.7619047619047619</v>
      </c>
      <c r="O24" s="81">
        <v>7.6142131979695442</v>
      </c>
      <c r="P24" s="81">
        <v>1.9801980198019802</v>
      </c>
      <c r="Q24" s="81"/>
      <c r="R24" s="81">
        <v>8.4788029925187036</v>
      </c>
      <c r="S24" s="81">
        <v>10.396039603960396</v>
      </c>
      <c r="T24" s="81">
        <v>6.5326633165829149</v>
      </c>
      <c r="U24" s="81"/>
      <c r="V24" s="81">
        <v>4.2424242424242431</v>
      </c>
      <c r="W24" s="81">
        <v>6.2893081761006293</v>
      </c>
      <c r="X24" s="81">
        <v>2.3391812865497075</v>
      </c>
      <c r="Y24" s="81"/>
      <c r="Z24" s="81">
        <v>6.7340067340067336</v>
      </c>
      <c r="AA24" s="81">
        <v>7.9365079365079358</v>
      </c>
      <c r="AB24" s="81">
        <v>5.8479532163742682</v>
      </c>
      <c r="AC24" s="121"/>
    </row>
    <row r="25" spans="1:29" x14ac:dyDescent="0.25">
      <c r="A25" s="26" t="s">
        <v>213</v>
      </c>
      <c r="B25" s="81">
        <v>6.9186875891583455</v>
      </c>
      <c r="C25" s="81">
        <v>9.0784982935153575</v>
      </c>
      <c r="D25" s="81">
        <v>4.5556385362210605</v>
      </c>
      <c r="E25" s="81"/>
      <c r="F25" s="81">
        <v>9.8726114649681538</v>
      </c>
      <c r="G25" s="81">
        <v>10.946745562130179</v>
      </c>
      <c r="H25" s="81">
        <v>8.6206896551724146</v>
      </c>
      <c r="I25" s="81"/>
      <c r="J25" s="81">
        <v>10.948905109489052</v>
      </c>
      <c r="K25" s="81">
        <v>14.432989690721648</v>
      </c>
      <c r="L25" s="81">
        <v>7.0038910505836576</v>
      </c>
      <c r="M25" s="81"/>
      <c r="N25" s="81">
        <v>2.9914529914529915</v>
      </c>
      <c r="O25" s="81">
        <v>4.0983606557377046</v>
      </c>
      <c r="P25" s="81">
        <v>1.7857142857142856</v>
      </c>
      <c r="Q25" s="81"/>
      <c r="R25" s="81">
        <v>8.0246913580246915</v>
      </c>
      <c r="S25" s="81">
        <v>11.904761904761903</v>
      </c>
      <c r="T25" s="81">
        <v>3.8461538461538463</v>
      </c>
      <c r="U25" s="81"/>
      <c r="V25" s="81">
        <v>3.6809815950920246</v>
      </c>
      <c r="W25" s="81">
        <v>5.625</v>
      </c>
      <c r="X25" s="81">
        <v>1.8072289156626504</v>
      </c>
      <c r="Y25" s="81"/>
      <c r="Z25" s="81">
        <v>2.0114942528735633</v>
      </c>
      <c r="AA25" s="81">
        <v>2.7777777777777777</v>
      </c>
      <c r="AB25" s="81">
        <v>1.1904761904761905</v>
      </c>
      <c r="AC25" s="121"/>
    </row>
    <row r="26" spans="1:29" x14ac:dyDescent="0.25">
      <c r="A26" s="26" t="s">
        <v>214</v>
      </c>
      <c r="B26" s="81">
        <v>8.1294786261428218</v>
      </c>
      <c r="C26" s="81">
        <v>10.262645914396886</v>
      </c>
      <c r="D26" s="81">
        <v>5.9266700150678053</v>
      </c>
      <c r="E26" s="81"/>
      <c r="F26" s="81">
        <v>11.156601842374616</v>
      </c>
      <c r="G26" s="81">
        <v>14.426877470355731</v>
      </c>
      <c r="H26" s="81">
        <v>7.6433121019108281</v>
      </c>
      <c r="I26" s="81"/>
      <c r="J26" s="81">
        <v>9.2757306226175356</v>
      </c>
      <c r="K26" s="81">
        <v>9.9216710182767613</v>
      </c>
      <c r="L26" s="81">
        <v>8.6633663366336631</v>
      </c>
      <c r="M26" s="81"/>
      <c r="N26" s="81">
        <v>5.5476529160739689</v>
      </c>
      <c r="O26" s="81">
        <v>5.8666666666666663</v>
      </c>
      <c r="P26" s="81">
        <v>5.1829268292682924</v>
      </c>
      <c r="Q26" s="81"/>
      <c r="R26" s="81">
        <v>8.7662337662337659</v>
      </c>
      <c r="S26" s="81">
        <v>14.545454545454545</v>
      </c>
      <c r="T26" s="81">
        <v>2.0979020979020979</v>
      </c>
      <c r="U26" s="81"/>
      <c r="V26" s="81">
        <v>6.0885608856088558</v>
      </c>
      <c r="W26" s="81">
        <v>5.8139534883720927</v>
      </c>
      <c r="X26" s="81">
        <v>6.3380281690140841</v>
      </c>
      <c r="Y26" s="81"/>
      <c r="Z26" s="81">
        <v>4.9763033175355451</v>
      </c>
      <c r="AA26" s="81">
        <v>7.3529411764705888</v>
      </c>
      <c r="AB26" s="81">
        <v>2.7522935779816518</v>
      </c>
      <c r="AC26" s="121"/>
    </row>
    <row r="27" spans="1:29" x14ac:dyDescent="0.25">
      <c r="A27" s="26" t="s">
        <v>215</v>
      </c>
      <c r="B27" s="81">
        <v>5.3635280095351607</v>
      </c>
      <c r="C27" s="81">
        <v>5.4254007398273734</v>
      </c>
      <c r="D27" s="81">
        <v>5.3056516724336795</v>
      </c>
      <c r="E27" s="81"/>
      <c r="F27" s="81">
        <v>2.4861878453038675</v>
      </c>
      <c r="G27" s="81">
        <v>1.2422360248447204</v>
      </c>
      <c r="H27" s="81">
        <v>3.4825870646766171</v>
      </c>
      <c r="I27" s="81"/>
      <c r="J27" s="81">
        <v>6.0317460317460316</v>
      </c>
      <c r="K27" s="81">
        <v>5.9210526315789469</v>
      </c>
      <c r="L27" s="81">
        <v>6.1349693251533743</v>
      </c>
      <c r="M27" s="81"/>
      <c r="N27" s="81">
        <v>2.4137931034482758</v>
      </c>
      <c r="O27" s="81">
        <v>2.2900763358778624</v>
      </c>
      <c r="P27" s="81">
        <v>2.5157232704402519</v>
      </c>
      <c r="Q27" s="81"/>
      <c r="R27" s="81">
        <v>12.595419847328243</v>
      </c>
      <c r="S27" s="81">
        <v>11.278195488721805</v>
      </c>
      <c r="T27" s="81">
        <v>13.953488372093023</v>
      </c>
      <c r="U27" s="81"/>
      <c r="V27" s="81">
        <v>7.0796460176991154</v>
      </c>
      <c r="W27" s="81">
        <v>8.6614173228346463</v>
      </c>
      <c r="X27" s="81">
        <v>5.0505050505050502</v>
      </c>
      <c r="Y27" s="81"/>
      <c r="Z27" s="81">
        <v>2.6905829596412558</v>
      </c>
      <c r="AA27" s="81">
        <v>3.7383177570093453</v>
      </c>
      <c r="AB27" s="81">
        <v>1.7241379310344827</v>
      </c>
      <c r="AC27" s="121"/>
    </row>
    <row r="28" spans="1:29" x14ac:dyDescent="0.25">
      <c r="A28" s="26" t="s">
        <v>216</v>
      </c>
      <c r="B28" s="81">
        <v>4.6335697399527183</v>
      </c>
      <c r="C28" s="81">
        <v>6.1650045330915688</v>
      </c>
      <c r="D28" s="81">
        <v>2.9644268774703555</v>
      </c>
      <c r="E28" s="81"/>
      <c r="F28" s="81">
        <v>4.8275862068965516</v>
      </c>
      <c r="G28" s="81">
        <v>7.929515418502203</v>
      </c>
      <c r="H28" s="81">
        <v>1.4423076923076923</v>
      </c>
      <c r="I28" s="81"/>
      <c r="J28" s="81">
        <v>5.4794520547945202</v>
      </c>
      <c r="K28" s="81">
        <v>6.0606060606060606</v>
      </c>
      <c r="L28" s="81">
        <v>4.7904191616766472</v>
      </c>
      <c r="M28" s="81"/>
      <c r="N28" s="81">
        <v>2.7322404371584699</v>
      </c>
      <c r="O28" s="81">
        <v>3.2085561497326207</v>
      </c>
      <c r="P28" s="81">
        <v>2.2346368715083798</v>
      </c>
      <c r="Q28" s="81"/>
      <c r="R28" s="81">
        <v>7.349081364829396</v>
      </c>
      <c r="S28" s="81">
        <v>11.055276381909549</v>
      </c>
      <c r="T28" s="81">
        <v>3.296703296703297</v>
      </c>
      <c r="U28" s="81"/>
      <c r="V28" s="81">
        <v>6.0606060606060606</v>
      </c>
      <c r="W28" s="81">
        <v>6.666666666666667</v>
      </c>
      <c r="X28" s="81">
        <v>5.4263565891472867</v>
      </c>
      <c r="Y28" s="81"/>
      <c r="Z28" s="81">
        <v>0.98684210526315785</v>
      </c>
      <c r="AA28" s="81">
        <v>0.63694267515923575</v>
      </c>
      <c r="AB28" s="81">
        <v>1.3605442176870748</v>
      </c>
      <c r="AC28" s="121"/>
    </row>
    <row r="29" spans="1:29" x14ac:dyDescent="0.25">
      <c r="A29" s="26" t="s">
        <v>217</v>
      </c>
      <c r="B29" s="81">
        <v>8.0920106798110503</v>
      </c>
      <c r="C29" s="81">
        <v>8.875</v>
      </c>
      <c r="D29" s="81">
        <v>7.3309031996759826</v>
      </c>
      <c r="E29" s="81"/>
      <c r="F29" s="81">
        <v>13.076278290025147</v>
      </c>
      <c r="G29" s="81">
        <v>14.700854700854702</v>
      </c>
      <c r="H29" s="81">
        <v>11.513157894736842</v>
      </c>
      <c r="I29" s="81"/>
      <c r="J29" s="81">
        <v>11.334002006018054</v>
      </c>
      <c r="K29" s="81">
        <v>13.009708737864079</v>
      </c>
      <c r="L29" s="81">
        <v>9.5435684647302903</v>
      </c>
      <c r="M29" s="81"/>
      <c r="N29" s="81">
        <v>5.0062578222778473</v>
      </c>
      <c r="O29" s="81">
        <v>4.5454545454545459</v>
      </c>
      <c r="P29" s="81">
        <v>5.4590570719602978</v>
      </c>
      <c r="Q29" s="81"/>
      <c r="R29" s="81">
        <v>6.0682680151706698</v>
      </c>
      <c r="S29" s="81">
        <v>6.1662198391420908</v>
      </c>
      <c r="T29" s="81">
        <v>5.9808612440191391</v>
      </c>
      <c r="U29" s="81"/>
      <c r="V29" s="81">
        <v>4.8780487804878048</v>
      </c>
      <c r="W29" s="81">
        <v>4.2402826855123674</v>
      </c>
      <c r="X29" s="81">
        <v>5.6000000000000005</v>
      </c>
      <c r="Y29" s="81"/>
      <c r="Z29" s="81">
        <v>1.9784172661870503</v>
      </c>
      <c r="AA29" s="81">
        <v>2.82258064516129</v>
      </c>
      <c r="AB29" s="81">
        <v>1.2987012987012987</v>
      </c>
      <c r="AC29" s="121"/>
    </row>
    <row r="30" spans="1:29" x14ac:dyDescent="0.25">
      <c r="A30" s="26" t="s">
        <v>218</v>
      </c>
      <c r="B30" s="81">
        <v>9.2912597044828438</v>
      </c>
      <c r="C30" s="81">
        <v>10.422812192723697</v>
      </c>
      <c r="D30" s="81">
        <v>8.1163859111791741</v>
      </c>
      <c r="E30" s="81"/>
      <c r="F30" s="81">
        <v>11.961722488038278</v>
      </c>
      <c r="G30" s="81">
        <v>12.190812720848058</v>
      </c>
      <c r="H30" s="81">
        <v>11.691022964509393</v>
      </c>
      <c r="I30" s="81"/>
      <c r="J30" s="81">
        <v>11.621621621621623</v>
      </c>
      <c r="K30" s="81">
        <v>11.581920903954803</v>
      </c>
      <c r="L30" s="81">
        <v>11.658031088082902</v>
      </c>
      <c r="M30" s="81"/>
      <c r="N30" s="81">
        <v>1.9461077844311379</v>
      </c>
      <c r="O30" s="81">
        <v>3.669724770642202</v>
      </c>
      <c r="P30" s="81">
        <v>0.2932551319648094</v>
      </c>
      <c r="Q30" s="81"/>
      <c r="R30" s="81">
        <v>8.149405772495756</v>
      </c>
      <c r="S30" s="81">
        <v>8.9171974522292992</v>
      </c>
      <c r="T30" s="81">
        <v>7.2727272727272725</v>
      </c>
      <c r="U30" s="81"/>
      <c r="V30" s="81">
        <v>10.91703056768559</v>
      </c>
      <c r="W30" s="81">
        <v>16.371681415929203</v>
      </c>
      <c r="X30" s="81">
        <v>5.6034482758620694</v>
      </c>
      <c r="Y30" s="81"/>
      <c r="Z30" s="81">
        <v>9.939148073022313</v>
      </c>
      <c r="AA30" s="81">
        <v>10.121457489878543</v>
      </c>
      <c r="AB30" s="81">
        <v>9.7560975609756095</v>
      </c>
      <c r="AC30" s="121"/>
    </row>
    <row r="31" spans="1:29" x14ac:dyDescent="0.25">
      <c r="A31" s="26" t="s">
        <v>219</v>
      </c>
      <c r="B31" s="81">
        <v>14.295392953929539</v>
      </c>
      <c r="C31" s="81">
        <v>17.5</v>
      </c>
      <c r="D31" s="81">
        <v>11.243386243386242</v>
      </c>
      <c r="E31" s="81"/>
      <c r="F31" s="81">
        <v>10.29023746701847</v>
      </c>
      <c r="G31" s="81">
        <v>12.371134020618557</v>
      </c>
      <c r="H31" s="81">
        <v>8.1081081081081088</v>
      </c>
      <c r="I31" s="81"/>
      <c r="J31" s="81">
        <v>10</v>
      </c>
      <c r="K31" s="81">
        <v>13.934426229508196</v>
      </c>
      <c r="L31" s="81">
        <v>6.756756756756757</v>
      </c>
      <c r="M31" s="81"/>
      <c r="N31" s="81">
        <v>16.923076923076923</v>
      </c>
      <c r="O31" s="81">
        <v>18.461538461538463</v>
      </c>
      <c r="P31" s="81">
        <v>15.384615384615385</v>
      </c>
      <c r="Q31" s="81"/>
      <c r="R31" s="81">
        <v>30.092592592592592</v>
      </c>
      <c r="S31" s="81">
        <v>36</v>
      </c>
      <c r="T31" s="81">
        <v>25</v>
      </c>
      <c r="U31" s="81"/>
      <c r="V31" s="81">
        <v>15.053763440860216</v>
      </c>
      <c r="W31" s="81">
        <v>20.833333333333336</v>
      </c>
      <c r="X31" s="81">
        <v>8.8888888888888893</v>
      </c>
      <c r="Y31" s="81"/>
      <c r="Z31" s="81">
        <v>4.8484848484848486</v>
      </c>
      <c r="AA31" s="81">
        <v>6.4102564102564097</v>
      </c>
      <c r="AB31" s="81">
        <v>3.4482758620689653</v>
      </c>
      <c r="AC31" s="121"/>
    </row>
    <row r="32" spans="1:29" x14ac:dyDescent="0.25">
      <c r="A32" s="26" t="s">
        <v>220</v>
      </c>
      <c r="B32" s="81">
        <v>7.3811213626685594</v>
      </c>
      <c r="C32" s="81">
        <v>9.2159559834938101</v>
      </c>
      <c r="D32" s="81">
        <v>5.4252199413489732</v>
      </c>
      <c r="E32" s="81"/>
      <c r="F32" s="81">
        <v>9.2391304347826075</v>
      </c>
      <c r="G32" s="81">
        <v>10.362694300518134</v>
      </c>
      <c r="H32" s="81">
        <v>8</v>
      </c>
      <c r="I32" s="81"/>
      <c r="J32" s="81">
        <v>7.2033898305084749</v>
      </c>
      <c r="K32" s="81">
        <v>11.538461538461538</v>
      </c>
      <c r="L32" s="81">
        <v>3.7878787878787881</v>
      </c>
      <c r="M32" s="81"/>
      <c r="N32" s="81">
        <v>11.946902654867257</v>
      </c>
      <c r="O32" s="81">
        <v>16.793893129770993</v>
      </c>
      <c r="P32" s="81">
        <v>5.2631578947368416</v>
      </c>
      <c r="Q32" s="81"/>
      <c r="R32" s="81">
        <v>8.2304526748971192</v>
      </c>
      <c r="S32" s="81">
        <v>6.2015503875968996</v>
      </c>
      <c r="T32" s="81">
        <v>10.526315789473683</v>
      </c>
      <c r="U32" s="81"/>
      <c r="V32" s="81">
        <v>3.1746031746031744</v>
      </c>
      <c r="W32" s="81">
        <v>4.9019607843137258</v>
      </c>
      <c r="X32" s="81">
        <v>1.1494252873563218</v>
      </c>
      <c r="Y32" s="81"/>
      <c r="Z32" s="81" t="s">
        <v>191</v>
      </c>
      <c r="AA32" s="81" t="s">
        <v>191</v>
      </c>
      <c r="AB32" s="81" t="s">
        <v>191</v>
      </c>
      <c r="AC32" s="121"/>
    </row>
    <row r="33" spans="1:29" x14ac:dyDescent="0.25">
      <c r="A33" s="26" t="s">
        <v>221</v>
      </c>
      <c r="B33" s="81">
        <v>7.1751128951329655</v>
      </c>
      <c r="C33" s="81">
        <v>8.3193559208319368</v>
      </c>
      <c r="D33" s="81">
        <v>6.0373582388258837</v>
      </c>
      <c r="E33" s="81"/>
      <c r="F33" s="81">
        <v>7.5233022636484677</v>
      </c>
      <c r="G33" s="81">
        <v>8.9610389610389607</v>
      </c>
      <c r="H33" s="81">
        <v>6.0109289617486334</v>
      </c>
      <c r="I33" s="81"/>
      <c r="J33" s="81">
        <v>11.634349030470915</v>
      </c>
      <c r="K33" s="81">
        <v>11.940298507462686</v>
      </c>
      <c r="L33" s="81">
        <v>11.3345521023766</v>
      </c>
      <c r="M33" s="81"/>
      <c r="N33" s="81">
        <v>10.38961038961039</v>
      </c>
      <c r="O33" s="81">
        <v>13.582677165354331</v>
      </c>
      <c r="P33" s="81">
        <v>7.0993914807302234</v>
      </c>
      <c r="Q33" s="81"/>
      <c r="R33" s="81">
        <v>5.0163576881134135</v>
      </c>
      <c r="S33" s="81">
        <v>5.1391862955032117</v>
      </c>
      <c r="T33" s="81">
        <v>4.8888888888888893</v>
      </c>
      <c r="U33" s="81"/>
      <c r="V33" s="81">
        <v>4.6008119079837613</v>
      </c>
      <c r="W33" s="81">
        <v>5.5096418732782375</v>
      </c>
      <c r="X33" s="81">
        <v>3.7234042553191489</v>
      </c>
      <c r="Y33" s="81"/>
      <c r="Z33" s="81">
        <v>0.81411126187245586</v>
      </c>
      <c r="AA33" s="81">
        <v>0.59347181008902083</v>
      </c>
      <c r="AB33" s="81">
        <v>1</v>
      </c>
      <c r="AC33" s="121"/>
    </row>
    <row r="34" spans="1:29" x14ac:dyDescent="0.25">
      <c r="A34" s="26" t="s">
        <v>222</v>
      </c>
      <c r="B34" s="81">
        <v>12.341920374707261</v>
      </c>
      <c r="C34" s="81">
        <v>14.820075757575758</v>
      </c>
      <c r="D34" s="81">
        <v>9.9165894346617236</v>
      </c>
      <c r="E34" s="81"/>
      <c r="F34" s="81">
        <v>16.324435318275153</v>
      </c>
      <c r="G34" s="81">
        <v>18.354430379746837</v>
      </c>
      <c r="H34" s="81">
        <v>14.399999999999999</v>
      </c>
      <c r="I34" s="81"/>
      <c r="J34" s="81">
        <v>22.705882352941174</v>
      </c>
      <c r="K34" s="81">
        <v>25.396825396825395</v>
      </c>
      <c r="L34" s="81">
        <v>19.804400977995108</v>
      </c>
      <c r="M34" s="81"/>
      <c r="N34" s="81">
        <v>10.92436974789916</v>
      </c>
      <c r="O34" s="81">
        <v>15.598885793871867</v>
      </c>
      <c r="P34" s="81">
        <v>6.197183098591549</v>
      </c>
      <c r="Q34" s="81"/>
      <c r="R34" s="81">
        <v>6.88</v>
      </c>
      <c r="S34" s="81">
        <v>9.688581314878892</v>
      </c>
      <c r="T34" s="81">
        <v>4.4642857142857144</v>
      </c>
      <c r="U34" s="81"/>
      <c r="V34" s="81">
        <v>7.5376884422110546</v>
      </c>
      <c r="W34" s="81">
        <v>7.1917808219178081</v>
      </c>
      <c r="X34" s="81">
        <v>7.8688524590163942</v>
      </c>
      <c r="Y34" s="81"/>
      <c r="Z34" s="81">
        <v>1.7647058823529411</v>
      </c>
      <c r="AA34" s="81">
        <v>3.5019455252918288</v>
      </c>
      <c r="AB34" s="81" t="s">
        <v>191</v>
      </c>
    </row>
    <row r="35" spans="1:29" ht="15.75" thickBot="1" x14ac:dyDescent="0.3">
      <c r="A35" s="27" t="s">
        <v>223</v>
      </c>
      <c r="B35" s="140">
        <v>5.3263315828957243</v>
      </c>
      <c r="C35" s="140">
        <v>5.7275541795665639</v>
      </c>
      <c r="D35" s="140">
        <v>4.9490538573508003</v>
      </c>
      <c r="E35" s="140"/>
      <c r="F35" s="140">
        <v>5.6390977443609023</v>
      </c>
      <c r="G35" s="140">
        <v>7.7519379844961236</v>
      </c>
      <c r="H35" s="140">
        <v>3.6496350364963499</v>
      </c>
      <c r="I35" s="140"/>
      <c r="J35" s="140">
        <v>7.6666666666666661</v>
      </c>
      <c r="K35" s="140">
        <v>5.5944055944055942</v>
      </c>
      <c r="L35" s="140">
        <v>9.5541401273885356</v>
      </c>
      <c r="M35" s="140"/>
      <c r="N35" s="140">
        <v>4.2307692307692308</v>
      </c>
      <c r="O35" s="140">
        <v>5.982905982905983</v>
      </c>
      <c r="P35" s="140">
        <v>2.7972027972027971</v>
      </c>
      <c r="Q35" s="140"/>
      <c r="R35" s="140">
        <v>7.4257425742574252</v>
      </c>
      <c r="S35" s="140">
        <v>8.3333333333333321</v>
      </c>
      <c r="T35" s="140">
        <v>6.6037735849056602</v>
      </c>
      <c r="U35" s="140"/>
      <c r="V35" s="140">
        <v>4.4025157232704402</v>
      </c>
      <c r="W35" s="140">
        <v>4.4943820224719104</v>
      </c>
      <c r="X35" s="140">
        <v>4.2857142857142856</v>
      </c>
      <c r="Y35" s="140"/>
      <c r="Z35" s="140" t="s">
        <v>191</v>
      </c>
      <c r="AA35" s="140" t="s">
        <v>191</v>
      </c>
      <c r="AB35" s="140" t="s">
        <v>191</v>
      </c>
      <c r="AC35" s="121"/>
    </row>
    <row r="36" spans="1:29" x14ac:dyDescent="0.25">
      <c r="A36" s="218" t="s">
        <v>122</v>
      </c>
      <c r="B36" s="218"/>
      <c r="C36" s="218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AC36" s="121"/>
    </row>
    <row r="37" spans="1:29" x14ac:dyDescent="0.25">
      <c r="AC37" s="121"/>
    </row>
    <row r="38" spans="1:29" x14ac:dyDescent="0.25">
      <c r="AC38" s="121"/>
    </row>
    <row r="39" spans="1:29" x14ac:dyDescent="0.25">
      <c r="AC39" s="121"/>
    </row>
    <row r="40" spans="1:29" x14ac:dyDescent="0.25">
      <c r="AC40" s="121"/>
    </row>
    <row r="41" spans="1:29" x14ac:dyDescent="0.25">
      <c r="AC41" s="120"/>
    </row>
    <row r="42" spans="1:29" x14ac:dyDescent="0.25">
      <c r="AC42" s="121"/>
    </row>
    <row r="43" spans="1:29" x14ac:dyDescent="0.25">
      <c r="AC43" s="121"/>
    </row>
    <row r="44" spans="1:29" x14ac:dyDescent="0.25">
      <c r="AC44" s="121"/>
    </row>
  </sheetData>
  <mergeCells count="14">
    <mergeCell ref="R6:T6"/>
    <mergeCell ref="V6:X6"/>
    <mergeCell ref="Z6:AB6"/>
    <mergeCell ref="A36:O3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hyperlinks>
    <hyperlink ref="AC2" location="Contenido!A1" display="Contenido" xr:uid="{EAEED68B-2306-4734-BC8E-DA1F0823DEE3}"/>
  </hyperlinks>
  <pageMargins left="0.7" right="0.7" top="0.75" bottom="0.75" header="0.3" footer="0.3"/>
  <pageSetup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05AEC-4A62-427C-A00A-049501098BE4}">
  <sheetPr>
    <tabColor rgb="FFCFAC65"/>
    <pageSetUpPr fitToPage="1"/>
  </sheetPr>
  <dimension ref="A2:L45"/>
  <sheetViews>
    <sheetView showGridLines="0" showOutlineSymbols="0" showWhiteSpace="0" workbookViewId="0">
      <selection activeCell="L2" sqref="L2"/>
    </sheetView>
  </sheetViews>
  <sheetFormatPr baseColWidth="10" defaultColWidth="11" defaultRowHeight="15" customHeight="1" x14ac:dyDescent="0.25"/>
  <cols>
    <col min="1" max="1" width="5" style="113" customWidth="1"/>
    <col min="2" max="10" width="11" style="113"/>
    <col min="11" max="11" width="5" style="113" customWidth="1"/>
    <col min="12" max="12" width="14" style="119" customWidth="1"/>
    <col min="13" max="16384" width="11" style="113"/>
  </cols>
  <sheetData>
    <row r="2" spans="1:12" ht="15" customHeight="1" thickBot="1" x14ac:dyDescent="0.3">
      <c r="L2" s="114" t="s">
        <v>0</v>
      </c>
    </row>
    <row r="3" spans="1:12" ht="15" customHeight="1" x14ac:dyDescent="0.25">
      <c r="B3" s="230" t="s">
        <v>292</v>
      </c>
      <c r="C3" s="231"/>
      <c r="D3" s="231"/>
      <c r="E3" s="231"/>
      <c r="F3" s="231"/>
      <c r="G3" s="231"/>
      <c r="H3" s="231"/>
      <c r="I3" s="231"/>
      <c r="J3" s="232"/>
    </row>
    <row r="4" spans="1:12" ht="15" customHeight="1" x14ac:dyDescent="0.25">
      <c r="B4" s="233"/>
      <c r="C4" s="234"/>
      <c r="D4" s="234"/>
      <c r="E4" s="234"/>
      <c r="F4" s="234"/>
      <c r="G4" s="234"/>
      <c r="H4" s="234"/>
      <c r="I4" s="234"/>
      <c r="J4" s="235"/>
    </row>
    <row r="5" spans="1:12" ht="15" customHeight="1" x14ac:dyDescent="0.25">
      <c r="B5" s="233"/>
      <c r="C5" s="234"/>
      <c r="D5" s="234"/>
      <c r="E5" s="234"/>
      <c r="F5" s="234"/>
      <c r="G5" s="234"/>
      <c r="H5" s="234"/>
      <c r="I5" s="234"/>
      <c r="J5" s="235"/>
      <c r="L5" s="120"/>
    </row>
    <row r="6" spans="1:12" ht="15" customHeight="1" x14ac:dyDescent="0.25">
      <c r="B6" s="233"/>
      <c r="C6" s="234"/>
      <c r="D6" s="234"/>
      <c r="E6" s="234"/>
      <c r="F6" s="234"/>
      <c r="G6" s="234"/>
      <c r="H6" s="234"/>
      <c r="I6" s="234"/>
      <c r="J6" s="235"/>
      <c r="L6" s="120"/>
    </row>
    <row r="7" spans="1:12" ht="15" customHeight="1" x14ac:dyDescent="0.25">
      <c r="B7" s="233"/>
      <c r="C7" s="234"/>
      <c r="D7" s="234"/>
      <c r="E7" s="234"/>
      <c r="F7" s="234"/>
      <c r="G7" s="234"/>
      <c r="H7" s="234"/>
      <c r="I7" s="234"/>
      <c r="J7" s="235"/>
    </row>
    <row r="8" spans="1:12" ht="15" customHeight="1" x14ac:dyDescent="0.25">
      <c r="B8" s="233"/>
      <c r="C8" s="234"/>
      <c r="D8" s="234"/>
      <c r="E8" s="234"/>
      <c r="F8" s="234"/>
      <c r="G8" s="234"/>
      <c r="H8" s="234"/>
      <c r="I8" s="234"/>
      <c r="J8" s="235"/>
      <c r="L8" s="120"/>
    </row>
    <row r="9" spans="1:12" ht="15" customHeight="1" x14ac:dyDescent="0.25">
      <c r="B9" s="233"/>
      <c r="C9" s="234"/>
      <c r="D9" s="234"/>
      <c r="E9" s="234"/>
      <c r="F9" s="234"/>
      <c r="G9" s="234"/>
      <c r="H9" s="234"/>
      <c r="I9" s="234"/>
      <c r="J9" s="235"/>
    </row>
    <row r="10" spans="1:12" ht="15" customHeight="1" x14ac:dyDescent="0.25">
      <c r="B10" s="233"/>
      <c r="C10" s="234"/>
      <c r="D10" s="234"/>
      <c r="E10" s="234"/>
      <c r="F10" s="234"/>
      <c r="G10" s="234"/>
      <c r="H10" s="234"/>
      <c r="I10" s="234"/>
      <c r="J10" s="235"/>
      <c r="L10" s="120"/>
    </row>
    <row r="11" spans="1:12" ht="15" customHeight="1" x14ac:dyDescent="0.25">
      <c r="A11" s="115"/>
      <c r="B11" s="233"/>
      <c r="C11" s="234"/>
      <c r="D11" s="234"/>
      <c r="E11" s="234"/>
      <c r="F11" s="234"/>
      <c r="G11" s="234"/>
      <c r="H11" s="234"/>
      <c r="I11" s="234"/>
      <c r="J11" s="235"/>
      <c r="K11" s="115"/>
    </row>
    <row r="12" spans="1:12" ht="15" customHeight="1" x14ac:dyDescent="0.25">
      <c r="A12" s="115"/>
      <c r="B12" s="233"/>
      <c r="C12" s="234"/>
      <c r="D12" s="234"/>
      <c r="E12" s="234"/>
      <c r="F12" s="234"/>
      <c r="G12" s="234"/>
      <c r="H12" s="234"/>
      <c r="I12" s="234"/>
      <c r="J12" s="235"/>
      <c r="K12" s="115"/>
    </row>
    <row r="13" spans="1:12" ht="15" customHeight="1" x14ac:dyDescent="0.25">
      <c r="A13" s="115"/>
      <c r="B13" s="233"/>
      <c r="C13" s="234"/>
      <c r="D13" s="234"/>
      <c r="E13" s="234"/>
      <c r="F13" s="234"/>
      <c r="G13" s="234"/>
      <c r="H13" s="234"/>
      <c r="I13" s="234"/>
      <c r="J13" s="235"/>
      <c r="K13" s="115"/>
    </row>
    <row r="14" spans="1:12" ht="15" customHeight="1" x14ac:dyDescent="0.25">
      <c r="A14" s="115"/>
      <c r="B14" s="233"/>
      <c r="C14" s="234"/>
      <c r="D14" s="234"/>
      <c r="E14" s="234"/>
      <c r="F14" s="234"/>
      <c r="G14" s="234"/>
      <c r="H14" s="234"/>
      <c r="I14" s="234"/>
      <c r="J14" s="235"/>
      <c r="K14" s="115"/>
      <c r="L14" s="121"/>
    </row>
    <row r="15" spans="1:12" ht="15" customHeight="1" x14ac:dyDescent="0.25">
      <c r="A15" s="115"/>
      <c r="B15" s="233"/>
      <c r="C15" s="234"/>
      <c r="D15" s="234"/>
      <c r="E15" s="234"/>
      <c r="F15" s="234"/>
      <c r="G15" s="234"/>
      <c r="H15" s="234"/>
      <c r="I15" s="234"/>
      <c r="J15" s="235"/>
      <c r="K15" s="115"/>
      <c r="L15" s="120"/>
    </row>
    <row r="16" spans="1:12" ht="15" customHeight="1" x14ac:dyDescent="0.25">
      <c r="A16" s="115"/>
      <c r="B16" s="233"/>
      <c r="C16" s="234"/>
      <c r="D16" s="234"/>
      <c r="E16" s="234"/>
      <c r="F16" s="234"/>
      <c r="G16" s="234"/>
      <c r="H16" s="234"/>
      <c r="I16" s="234"/>
      <c r="J16" s="235"/>
      <c r="K16" s="115"/>
      <c r="L16" s="121"/>
    </row>
    <row r="17" spans="1:12" ht="15" customHeight="1" x14ac:dyDescent="0.25">
      <c r="A17" s="115"/>
      <c r="B17" s="233"/>
      <c r="C17" s="234"/>
      <c r="D17" s="234"/>
      <c r="E17" s="234"/>
      <c r="F17" s="234"/>
      <c r="G17" s="234"/>
      <c r="H17" s="234"/>
      <c r="I17" s="234"/>
      <c r="J17" s="235"/>
      <c r="K17" s="115"/>
      <c r="L17" s="121"/>
    </row>
    <row r="18" spans="1:12" ht="15" customHeight="1" x14ac:dyDescent="0.25">
      <c r="A18" s="115"/>
      <c r="B18" s="233"/>
      <c r="C18" s="234"/>
      <c r="D18" s="234"/>
      <c r="E18" s="234"/>
      <c r="F18" s="234"/>
      <c r="G18" s="234"/>
      <c r="H18" s="234"/>
      <c r="I18" s="234"/>
      <c r="J18" s="235"/>
      <c r="K18" s="115"/>
      <c r="L18" s="121"/>
    </row>
    <row r="19" spans="1:12" ht="15" customHeight="1" x14ac:dyDescent="0.25">
      <c r="A19" s="115"/>
      <c r="B19" s="233"/>
      <c r="C19" s="234"/>
      <c r="D19" s="234"/>
      <c r="E19" s="234"/>
      <c r="F19" s="234"/>
      <c r="G19" s="234"/>
      <c r="H19" s="234"/>
      <c r="I19" s="234"/>
      <c r="J19" s="235"/>
      <c r="K19" s="115"/>
      <c r="L19" s="121"/>
    </row>
    <row r="20" spans="1:12" ht="15" customHeight="1" x14ac:dyDescent="0.25">
      <c r="A20" s="115"/>
      <c r="B20" s="233"/>
      <c r="C20" s="234"/>
      <c r="D20" s="234"/>
      <c r="E20" s="234"/>
      <c r="F20" s="234"/>
      <c r="G20" s="234"/>
      <c r="H20" s="234"/>
      <c r="I20" s="234"/>
      <c r="J20" s="235"/>
      <c r="K20" s="115"/>
      <c r="L20" s="121"/>
    </row>
    <row r="21" spans="1:12" ht="15" customHeight="1" x14ac:dyDescent="0.25">
      <c r="A21" s="115"/>
      <c r="B21" s="233"/>
      <c r="C21" s="234"/>
      <c r="D21" s="234"/>
      <c r="E21" s="234"/>
      <c r="F21" s="234"/>
      <c r="G21" s="234"/>
      <c r="H21" s="234"/>
      <c r="I21" s="234"/>
      <c r="J21" s="235"/>
      <c r="K21" s="115"/>
      <c r="L21" s="121"/>
    </row>
    <row r="22" spans="1:12" ht="15" customHeight="1" thickBot="1" x14ac:dyDescent="0.3">
      <c r="A22" s="115"/>
      <c r="B22" s="236"/>
      <c r="C22" s="237"/>
      <c r="D22" s="237"/>
      <c r="E22" s="237"/>
      <c r="F22" s="237"/>
      <c r="G22" s="237"/>
      <c r="H22" s="237"/>
      <c r="I22" s="237"/>
      <c r="J22" s="238"/>
      <c r="K22" s="115"/>
      <c r="L22" s="121"/>
    </row>
    <row r="23" spans="1:12" ht="15" customHeight="1" x14ac:dyDescent="0.25">
      <c r="A23" s="115"/>
      <c r="K23" s="115"/>
      <c r="L23" s="121"/>
    </row>
    <row r="24" spans="1:12" ht="15" customHeight="1" x14ac:dyDescent="0.25">
      <c r="A24" s="115"/>
      <c r="K24" s="115"/>
      <c r="L24" s="120"/>
    </row>
    <row r="25" spans="1:12" ht="15" customHeight="1" x14ac:dyDescent="0.25">
      <c r="L25" s="121"/>
    </row>
    <row r="26" spans="1:12" ht="15" customHeight="1" x14ac:dyDescent="0.25">
      <c r="L26" s="121"/>
    </row>
    <row r="27" spans="1:12" ht="15" customHeight="1" x14ac:dyDescent="0.25">
      <c r="L27" s="121"/>
    </row>
    <row r="28" spans="1:12" ht="15" customHeight="1" x14ac:dyDescent="0.25">
      <c r="L28" s="121"/>
    </row>
    <row r="29" spans="1:12" ht="15" customHeight="1" x14ac:dyDescent="0.25">
      <c r="L29" s="121"/>
    </row>
    <row r="30" spans="1:12" ht="15" customHeight="1" x14ac:dyDescent="0.25">
      <c r="L30" s="121"/>
    </row>
    <row r="31" spans="1:12" ht="15" customHeight="1" x14ac:dyDescent="0.25">
      <c r="L31" s="121"/>
    </row>
    <row r="32" spans="1:12" ht="15" customHeight="1" x14ac:dyDescent="0.25">
      <c r="L32" s="121"/>
    </row>
    <row r="33" spans="12:12" ht="15" customHeight="1" x14ac:dyDescent="0.25">
      <c r="L33" s="121"/>
    </row>
    <row r="34" spans="12:12" ht="15" customHeight="1" x14ac:dyDescent="0.25">
      <c r="L34" s="121"/>
    </row>
    <row r="36" spans="12:12" ht="15" customHeight="1" x14ac:dyDescent="0.25">
      <c r="L36" s="121"/>
    </row>
    <row r="37" spans="12:12" ht="15" customHeight="1" x14ac:dyDescent="0.25">
      <c r="L37" s="121"/>
    </row>
    <row r="38" spans="12:12" ht="15" customHeight="1" x14ac:dyDescent="0.25">
      <c r="L38" s="121"/>
    </row>
    <row r="39" spans="12:12" ht="15" customHeight="1" x14ac:dyDescent="0.25">
      <c r="L39" s="121"/>
    </row>
    <row r="40" spans="12:12" ht="15" customHeight="1" x14ac:dyDescent="0.25">
      <c r="L40" s="121"/>
    </row>
    <row r="41" spans="12:12" ht="15" customHeight="1" x14ac:dyDescent="0.25">
      <c r="L41" s="121"/>
    </row>
    <row r="42" spans="12:12" ht="15" customHeight="1" x14ac:dyDescent="0.25">
      <c r="L42" s="120"/>
    </row>
    <row r="43" spans="12:12" ht="15" customHeight="1" x14ac:dyDescent="0.25">
      <c r="L43" s="121"/>
    </row>
    <row r="44" spans="12:12" ht="15" customHeight="1" x14ac:dyDescent="0.25">
      <c r="L44" s="121"/>
    </row>
    <row r="45" spans="12:12" ht="15" customHeight="1" x14ac:dyDescent="0.25">
      <c r="L45" s="121"/>
    </row>
  </sheetData>
  <mergeCells count="1">
    <mergeCell ref="B3:J22"/>
  </mergeCells>
  <hyperlinks>
    <hyperlink ref="L2" location="Contenido!A1" display="Contenido" xr:uid="{41DA6884-2671-48CD-B8EC-5DE89406A732}"/>
  </hyperlinks>
  <printOptions horizontalCentered="1" verticalCentered="1"/>
  <pageMargins left="0.19685039370078741" right="0.19685039370078741" top="0.39370078740157483" bottom="0.39370078740157483" header="0.31496062992125984" footer="0.31496062992125984"/>
  <pageSetup paperSize="172" fitToHeight="0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E89AE-FFDF-49D7-8E7B-58390C250AA2}">
  <sheetPr>
    <tabColor rgb="FFF2DAB1"/>
    <pageSetUpPr fitToPage="1"/>
  </sheetPr>
  <dimension ref="A1:Y44"/>
  <sheetViews>
    <sheetView showGridLines="0" workbookViewId="0">
      <selection activeCell="Y2" sqref="Y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140625" customWidth="1"/>
    <col min="6" max="8" width="8.28515625" customWidth="1"/>
    <col min="9" max="9" width="1" customWidth="1"/>
    <col min="10" max="12" width="8.28515625" customWidth="1"/>
    <col min="13" max="13" width="1.28515625" customWidth="1"/>
    <col min="14" max="16" width="8.28515625" customWidth="1"/>
    <col min="17" max="17" width="1.28515625" customWidth="1"/>
    <col min="18" max="20" width="8.28515625" customWidth="1"/>
    <col min="21" max="21" width="1.28515625" customWidth="1"/>
    <col min="22" max="24" width="8.28515625" customWidth="1"/>
    <col min="25" max="25" width="14" style="119" customWidth="1"/>
  </cols>
  <sheetData>
    <row r="1" spans="1:25" x14ac:dyDescent="0.25">
      <c r="A1" s="223" t="s">
        <v>293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</row>
    <row r="2" spans="1:25" x14ac:dyDescent="0.25">
      <c r="A2" s="224" t="s">
        <v>294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114" t="s">
        <v>0</v>
      </c>
    </row>
    <row r="3" spans="1:25" x14ac:dyDescent="0.25">
      <c r="A3" s="223" t="s">
        <v>295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</row>
    <row r="4" spans="1:25" x14ac:dyDescent="0.25">
      <c r="A4" s="224" t="s">
        <v>296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</row>
    <row r="5" spans="1:25" x14ac:dyDescent="0.25">
      <c r="A5" s="225" t="s">
        <v>183</v>
      </c>
      <c r="B5" s="226" t="s">
        <v>130</v>
      </c>
      <c r="C5" s="226"/>
      <c r="D5" s="226"/>
      <c r="E5" s="82"/>
      <c r="F5" s="226" t="s">
        <v>158</v>
      </c>
      <c r="G5" s="226"/>
      <c r="H5" s="226"/>
      <c r="I5" s="82"/>
      <c r="J5" s="226" t="s">
        <v>159</v>
      </c>
      <c r="K5" s="226"/>
      <c r="L5" s="226"/>
      <c r="M5" s="82"/>
      <c r="N5" s="226" t="s">
        <v>160</v>
      </c>
      <c r="O5" s="226"/>
      <c r="P5" s="226"/>
      <c r="Q5" s="82"/>
      <c r="R5" s="226" t="s">
        <v>162</v>
      </c>
      <c r="S5" s="226"/>
      <c r="T5" s="226"/>
      <c r="U5" s="82"/>
      <c r="V5" s="226" t="s">
        <v>163</v>
      </c>
      <c r="W5" s="226"/>
      <c r="X5" s="226"/>
      <c r="Y5" s="120"/>
    </row>
    <row r="6" spans="1:25" x14ac:dyDescent="0.25">
      <c r="A6" s="225"/>
      <c r="B6" s="83" t="s">
        <v>130</v>
      </c>
      <c r="C6" s="83" t="s">
        <v>184</v>
      </c>
      <c r="D6" s="83" t="s">
        <v>185</v>
      </c>
      <c r="E6" s="82"/>
      <c r="F6" s="83" t="s">
        <v>130</v>
      </c>
      <c r="G6" s="83" t="s">
        <v>184</v>
      </c>
      <c r="H6" s="83" t="s">
        <v>185</v>
      </c>
      <c r="I6" s="82"/>
      <c r="J6" s="83" t="s">
        <v>130</v>
      </c>
      <c r="K6" s="83" t="s">
        <v>184</v>
      </c>
      <c r="L6" s="83" t="s">
        <v>185</v>
      </c>
      <c r="M6" s="82"/>
      <c r="N6" s="83" t="s">
        <v>130</v>
      </c>
      <c r="O6" s="83" t="s">
        <v>184</v>
      </c>
      <c r="P6" s="83" t="s">
        <v>185</v>
      </c>
      <c r="Q6" s="82"/>
      <c r="R6" s="83" t="s">
        <v>130</v>
      </c>
      <c r="S6" s="83" t="s">
        <v>184</v>
      </c>
      <c r="T6" s="83" t="s">
        <v>185</v>
      </c>
      <c r="U6" s="82"/>
      <c r="V6" s="83" t="s">
        <v>130</v>
      </c>
      <c r="W6" s="83" t="s">
        <v>184</v>
      </c>
      <c r="X6" s="83" t="s">
        <v>185</v>
      </c>
    </row>
    <row r="7" spans="1:25" ht="4.1500000000000004" customHeight="1" x14ac:dyDescent="0.25">
      <c r="Y7" s="120"/>
    </row>
    <row r="8" spans="1:25" x14ac:dyDescent="0.25">
      <c r="A8" s="22" t="s">
        <v>147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</row>
    <row r="9" spans="1:25" x14ac:dyDescent="0.25">
      <c r="A9" s="100" t="s">
        <v>148</v>
      </c>
      <c r="B9" s="77"/>
      <c r="C9" s="77"/>
      <c r="D9" s="77"/>
      <c r="E9" s="79">
        <f t="shared" ref="E9" si="0">I10+M10+Q10+U10+Y10</f>
        <v>0</v>
      </c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120"/>
    </row>
    <row r="10" spans="1:25" x14ac:dyDescent="0.25">
      <c r="A10" s="23" t="s">
        <v>130</v>
      </c>
      <c r="B10" s="78">
        <f>B11+B12</f>
        <v>14298</v>
      </c>
      <c r="C10" s="78">
        <f t="shared" ref="C10:X10" si="1">C11+C12</f>
        <v>5999</v>
      </c>
      <c r="D10" s="78">
        <f t="shared" si="1"/>
        <v>8299</v>
      </c>
      <c r="E10" s="78"/>
      <c r="F10" s="78">
        <f t="shared" si="1"/>
        <v>1218</v>
      </c>
      <c r="G10" s="78">
        <f t="shared" si="1"/>
        <v>580</v>
      </c>
      <c r="H10" s="78">
        <f t="shared" si="1"/>
        <v>638</v>
      </c>
      <c r="I10" s="78"/>
      <c r="J10" s="78">
        <f t="shared" si="1"/>
        <v>1824</v>
      </c>
      <c r="K10" s="78">
        <f t="shared" si="1"/>
        <v>850</v>
      </c>
      <c r="L10" s="78">
        <f t="shared" si="1"/>
        <v>974</v>
      </c>
      <c r="M10" s="78"/>
      <c r="N10" s="78">
        <f t="shared" si="1"/>
        <v>2956</v>
      </c>
      <c r="O10" s="78">
        <f t="shared" si="1"/>
        <v>1285</v>
      </c>
      <c r="P10" s="78">
        <f t="shared" si="1"/>
        <v>1671</v>
      </c>
      <c r="Q10" s="78"/>
      <c r="R10" s="78">
        <f t="shared" si="1"/>
        <v>4001</v>
      </c>
      <c r="S10" s="78">
        <f t="shared" si="1"/>
        <v>1631</v>
      </c>
      <c r="T10" s="78">
        <f t="shared" si="1"/>
        <v>2370</v>
      </c>
      <c r="U10" s="78"/>
      <c r="V10" s="78">
        <f t="shared" si="1"/>
        <v>4299</v>
      </c>
      <c r="W10" s="78">
        <f t="shared" si="1"/>
        <v>1653</v>
      </c>
      <c r="X10" s="78">
        <f t="shared" si="1"/>
        <v>2646</v>
      </c>
    </row>
    <row r="11" spans="1:25" x14ac:dyDescent="0.25">
      <c r="A11" s="99" t="s">
        <v>186</v>
      </c>
      <c r="B11" s="79">
        <f>+F11+J11+N11+R11+V11</f>
        <v>14186</v>
      </c>
      <c r="C11" s="79">
        <f t="shared" ref="C11:D11" si="2">+G11+K11+O11+S11+W11</f>
        <v>5899</v>
      </c>
      <c r="D11" s="79">
        <f t="shared" si="2"/>
        <v>8287</v>
      </c>
      <c r="E11" s="79"/>
      <c r="F11" s="79">
        <v>1197</v>
      </c>
      <c r="G11" s="79">
        <v>561</v>
      </c>
      <c r="H11" s="79">
        <v>636</v>
      </c>
      <c r="I11" s="79"/>
      <c r="J11" s="79">
        <v>1796</v>
      </c>
      <c r="K11" s="79">
        <v>825</v>
      </c>
      <c r="L11" s="79">
        <v>971</v>
      </c>
      <c r="M11" s="79"/>
      <c r="N11" s="79">
        <v>2940</v>
      </c>
      <c r="O11" s="79">
        <v>1271</v>
      </c>
      <c r="P11" s="79">
        <v>1669</v>
      </c>
      <c r="Q11" s="79"/>
      <c r="R11" s="79">
        <v>3978</v>
      </c>
      <c r="S11" s="79">
        <v>1610</v>
      </c>
      <c r="T11" s="79">
        <v>2368</v>
      </c>
      <c r="U11" s="79"/>
      <c r="V11" s="79">
        <v>4275</v>
      </c>
      <c r="W11" s="79">
        <v>1632</v>
      </c>
      <c r="X11" s="79">
        <v>2643</v>
      </c>
    </row>
    <row r="12" spans="1:25" x14ac:dyDescent="0.25">
      <c r="A12" s="99" t="s">
        <v>187</v>
      </c>
      <c r="B12" s="79">
        <f t="shared" ref="B12:B19" si="3">+F12+J12+N12+R12+V12</f>
        <v>112</v>
      </c>
      <c r="C12" s="79">
        <f t="shared" ref="C12:C19" si="4">+G12+K12+O12+S12+W12</f>
        <v>100</v>
      </c>
      <c r="D12" s="79">
        <f t="shared" ref="D12:D19" si="5">+H12+L12+P12+T12+X12</f>
        <v>12</v>
      </c>
      <c r="E12" s="79"/>
      <c r="F12" s="79">
        <v>21</v>
      </c>
      <c r="G12" s="79">
        <v>19</v>
      </c>
      <c r="H12" s="79">
        <v>2</v>
      </c>
      <c r="I12" s="79"/>
      <c r="J12" s="79">
        <v>28</v>
      </c>
      <c r="K12" s="79">
        <v>25</v>
      </c>
      <c r="L12" s="79">
        <v>3</v>
      </c>
      <c r="M12" s="79"/>
      <c r="N12" s="79">
        <v>16</v>
      </c>
      <c r="O12" s="79">
        <v>14</v>
      </c>
      <c r="P12" s="79">
        <v>2</v>
      </c>
      <c r="Q12" s="79"/>
      <c r="R12" s="79">
        <v>23</v>
      </c>
      <c r="S12" s="79">
        <v>21</v>
      </c>
      <c r="T12" s="79">
        <v>2</v>
      </c>
      <c r="U12" s="79"/>
      <c r="V12" s="79">
        <v>24</v>
      </c>
      <c r="W12" s="79">
        <v>21</v>
      </c>
      <c r="X12" s="79">
        <v>3</v>
      </c>
    </row>
    <row r="13" spans="1:25" x14ac:dyDescent="0.25">
      <c r="A13" s="23" t="s">
        <v>189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121"/>
    </row>
    <row r="14" spans="1:25" x14ac:dyDescent="0.25">
      <c r="A14" s="98" t="s">
        <v>130</v>
      </c>
      <c r="B14" s="78">
        <f>B15+B16</f>
        <v>11167</v>
      </c>
      <c r="C14" s="78">
        <f t="shared" ref="C14:X14" si="6">C15+C16</f>
        <v>4642</v>
      </c>
      <c r="D14" s="78">
        <f t="shared" si="6"/>
        <v>6525</v>
      </c>
      <c r="E14" s="78"/>
      <c r="F14" s="78">
        <f t="shared" si="6"/>
        <v>945</v>
      </c>
      <c r="G14" s="78">
        <f t="shared" si="6"/>
        <v>438</v>
      </c>
      <c r="H14" s="78">
        <f t="shared" si="6"/>
        <v>507</v>
      </c>
      <c r="I14" s="78"/>
      <c r="J14" s="78">
        <f t="shared" si="6"/>
        <v>1435</v>
      </c>
      <c r="K14" s="78">
        <f t="shared" si="6"/>
        <v>658</v>
      </c>
      <c r="L14" s="78">
        <f t="shared" si="6"/>
        <v>777</v>
      </c>
      <c r="M14" s="78"/>
      <c r="N14" s="78">
        <f t="shared" si="6"/>
        <v>2300</v>
      </c>
      <c r="O14" s="78">
        <f t="shared" si="6"/>
        <v>998</v>
      </c>
      <c r="P14" s="78">
        <f t="shared" si="6"/>
        <v>1302</v>
      </c>
      <c r="Q14" s="78"/>
      <c r="R14" s="78">
        <f t="shared" si="6"/>
        <v>3042</v>
      </c>
      <c r="S14" s="78">
        <f t="shared" si="6"/>
        <v>1222</v>
      </c>
      <c r="T14" s="78">
        <f t="shared" si="6"/>
        <v>1820</v>
      </c>
      <c r="U14" s="78"/>
      <c r="V14" s="78">
        <f t="shared" si="6"/>
        <v>3445</v>
      </c>
      <c r="W14" s="78">
        <f t="shared" si="6"/>
        <v>1326</v>
      </c>
      <c r="X14" s="78">
        <f t="shared" si="6"/>
        <v>2119</v>
      </c>
      <c r="Y14" s="120"/>
    </row>
    <row r="15" spans="1:25" x14ac:dyDescent="0.25">
      <c r="A15" s="99" t="s">
        <v>186</v>
      </c>
      <c r="B15" s="79">
        <f t="shared" si="3"/>
        <v>11055</v>
      </c>
      <c r="C15" s="79">
        <f t="shared" si="4"/>
        <v>4542</v>
      </c>
      <c r="D15" s="79">
        <f t="shared" si="5"/>
        <v>6513</v>
      </c>
      <c r="E15" s="79"/>
      <c r="F15" s="79">
        <v>924</v>
      </c>
      <c r="G15" s="79">
        <v>419</v>
      </c>
      <c r="H15" s="79">
        <v>505</v>
      </c>
      <c r="I15" s="79"/>
      <c r="J15" s="79">
        <v>1407</v>
      </c>
      <c r="K15" s="79">
        <v>633</v>
      </c>
      <c r="L15" s="79">
        <v>774</v>
      </c>
      <c r="M15" s="79"/>
      <c r="N15" s="79">
        <v>2284</v>
      </c>
      <c r="O15" s="79">
        <v>984</v>
      </c>
      <c r="P15" s="79">
        <v>1300</v>
      </c>
      <c r="Q15" s="79"/>
      <c r="R15" s="79">
        <v>3019</v>
      </c>
      <c r="S15" s="79">
        <v>1201</v>
      </c>
      <c r="T15" s="79">
        <v>1818</v>
      </c>
      <c r="U15" s="79"/>
      <c r="V15" s="79">
        <v>3421</v>
      </c>
      <c r="W15" s="79">
        <v>1305</v>
      </c>
      <c r="X15" s="79">
        <v>2116</v>
      </c>
      <c r="Y15" s="121"/>
    </row>
    <row r="16" spans="1:25" x14ac:dyDescent="0.25">
      <c r="A16" s="99" t="s">
        <v>187</v>
      </c>
      <c r="B16" s="79">
        <f t="shared" si="3"/>
        <v>112</v>
      </c>
      <c r="C16" s="79">
        <f t="shared" si="4"/>
        <v>100</v>
      </c>
      <c r="D16" s="79">
        <f t="shared" si="5"/>
        <v>12</v>
      </c>
      <c r="E16" s="79"/>
      <c r="F16" s="79">
        <v>21</v>
      </c>
      <c r="G16" s="79">
        <v>19</v>
      </c>
      <c r="H16" s="79">
        <v>2</v>
      </c>
      <c r="I16" s="79"/>
      <c r="J16" s="79">
        <v>28</v>
      </c>
      <c r="K16" s="79">
        <v>25</v>
      </c>
      <c r="L16" s="79">
        <v>3</v>
      </c>
      <c r="M16" s="79"/>
      <c r="N16" s="79">
        <v>16</v>
      </c>
      <c r="O16" s="79">
        <v>14</v>
      </c>
      <c r="P16" s="79">
        <v>2</v>
      </c>
      <c r="Q16" s="79"/>
      <c r="R16" s="79">
        <v>23</v>
      </c>
      <c r="S16" s="79">
        <v>21</v>
      </c>
      <c r="T16" s="79">
        <v>2</v>
      </c>
      <c r="U16" s="79"/>
      <c r="V16" s="79">
        <v>24</v>
      </c>
      <c r="W16" s="79">
        <v>21</v>
      </c>
      <c r="X16" s="79">
        <v>3</v>
      </c>
      <c r="Y16" s="121"/>
    </row>
    <row r="17" spans="1:25" x14ac:dyDescent="0.25">
      <c r="A17" s="23" t="s">
        <v>190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121"/>
    </row>
    <row r="18" spans="1:25" x14ac:dyDescent="0.25">
      <c r="A18" s="101" t="s">
        <v>130</v>
      </c>
      <c r="B18" s="78">
        <f>B19</f>
        <v>3131</v>
      </c>
      <c r="C18" s="78">
        <f t="shared" ref="C18:X18" si="7">C19</f>
        <v>1357</v>
      </c>
      <c r="D18" s="78">
        <f t="shared" si="7"/>
        <v>1774</v>
      </c>
      <c r="E18" s="78"/>
      <c r="F18" s="78">
        <f t="shared" si="7"/>
        <v>273</v>
      </c>
      <c r="G18" s="78">
        <f t="shared" si="7"/>
        <v>142</v>
      </c>
      <c r="H18" s="78">
        <f t="shared" si="7"/>
        <v>131</v>
      </c>
      <c r="I18" s="78"/>
      <c r="J18" s="78">
        <f t="shared" si="7"/>
        <v>389</v>
      </c>
      <c r="K18" s="78">
        <f t="shared" si="7"/>
        <v>192</v>
      </c>
      <c r="L18" s="78">
        <f t="shared" si="7"/>
        <v>197</v>
      </c>
      <c r="M18" s="78"/>
      <c r="N18" s="78">
        <f t="shared" si="7"/>
        <v>656</v>
      </c>
      <c r="O18" s="78">
        <f t="shared" si="7"/>
        <v>287</v>
      </c>
      <c r="P18" s="78">
        <f t="shared" si="7"/>
        <v>369</v>
      </c>
      <c r="Q18" s="78"/>
      <c r="R18" s="78">
        <f t="shared" si="7"/>
        <v>959</v>
      </c>
      <c r="S18" s="78">
        <f t="shared" si="7"/>
        <v>409</v>
      </c>
      <c r="T18" s="78">
        <f t="shared" si="7"/>
        <v>550</v>
      </c>
      <c r="U18" s="78"/>
      <c r="V18" s="78">
        <f t="shared" si="7"/>
        <v>854</v>
      </c>
      <c r="W18" s="78">
        <f t="shared" si="7"/>
        <v>327</v>
      </c>
      <c r="X18" s="78">
        <f t="shared" si="7"/>
        <v>527</v>
      </c>
      <c r="Y18" s="121"/>
    </row>
    <row r="19" spans="1:25" x14ac:dyDescent="0.25">
      <c r="A19" s="99" t="s">
        <v>186</v>
      </c>
      <c r="B19" s="79">
        <f t="shared" si="3"/>
        <v>3131</v>
      </c>
      <c r="C19" s="79">
        <f t="shared" si="4"/>
        <v>1357</v>
      </c>
      <c r="D19" s="79">
        <f t="shared" si="5"/>
        <v>1774</v>
      </c>
      <c r="E19" s="79"/>
      <c r="F19" s="79">
        <v>273</v>
      </c>
      <c r="G19" s="79">
        <v>142</v>
      </c>
      <c r="H19" s="79">
        <v>131</v>
      </c>
      <c r="I19" s="79"/>
      <c r="J19" s="79">
        <v>389</v>
      </c>
      <c r="K19" s="79">
        <v>192</v>
      </c>
      <c r="L19" s="79">
        <v>197</v>
      </c>
      <c r="M19" s="79"/>
      <c r="N19" s="79">
        <v>656</v>
      </c>
      <c r="O19" s="79">
        <v>287</v>
      </c>
      <c r="P19" s="79">
        <v>369</v>
      </c>
      <c r="Q19" s="79"/>
      <c r="R19" s="79">
        <v>959</v>
      </c>
      <c r="S19" s="79">
        <v>409</v>
      </c>
      <c r="T19" s="79">
        <v>550</v>
      </c>
      <c r="U19" s="79"/>
      <c r="V19" s="79">
        <v>854</v>
      </c>
      <c r="W19" s="79">
        <v>327</v>
      </c>
      <c r="X19" s="79">
        <v>527</v>
      </c>
      <c r="Y19" s="121"/>
    </row>
    <row r="20" spans="1:25" x14ac:dyDescent="0.25">
      <c r="A20" s="99" t="s">
        <v>187</v>
      </c>
      <c r="B20" s="79" t="s">
        <v>191</v>
      </c>
      <c r="C20" s="79" t="s">
        <v>191</v>
      </c>
      <c r="D20" s="79" t="s">
        <v>191</v>
      </c>
      <c r="E20" s="79"/>
      <c r="F20" s="79" t="s">
        <v>191</v>
      </c>
      <c r="G20" s="79" t="s">
        <v>191</v>
      </c>
      <c r="H20" s="79" t="s">
        <v>191</v>
      </c>
      <c r="I20" s="79"/>
      <c r="J20" s="79" t="s">
        <v>191</v>
      </c>
      <c r="K20" s="79" t="s">
        <v>191</v>
      </c>
      <c r="L20" s="79" t="s">
        <v>191</v>
      </c>
      <c r="M20" s="79"/>
      <c r="N20" s="79" t="s">
        <v>191</v>
      </c>
      <c r="O20" s="79" t="s">
        <v>191</v>
      </c>
      <c r="P20" s="79" t="s">
        <v>191</v>
      </c>
      <c r="Q20" s="79"/>
      <c r="R20" s="79" t="s">
        <v>191</v>
      </c>
      <c r="S20" s="79" t="s">
        <v>191</v>
      </c>
      <c r="T20" s="79" t="s">
        <v>191</v>
      </c>
      <c r="U20" s="79"/>
      <c r="V20" s="79" t="s">
        <v>191</v>
      </c>
      <c r="W20" s="79" t="s">
        <v>191</v>
      </c>
      <c r="X20" s="79" t="s">
        <v>191</v>
      </c>
      <c r="Y20" s="121"/>
    </row>
    <row r="21" spans="1:25" x14ac:dyDescent="0.25"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121"/>
    </row>
    <row r="22" spans="1:25" x14ac:dyDescent="0.25">
      <c r="A22" s="22" t="s">
        <v>153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121"/>
    </row>
    <row r="23" spans="1:25" x14ac:dyDescent="0.25">
      <c r="A23" s="100" t="s">
        <v>148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120"/>
    </row>
    <row r="24" spans="1:25" s="2" customFormat="1" x14ac:dyDescent="0.25">
      <c r="A24" s="23" t="s">
        <v>130</v>
      </c>
      <c r="B24" s="80">
        <v>69.566486644285504</v>
      </c>
      <c r="C24" s="80">
        <v>64.132991233696814</v>
      </c>
      <c r="D24" s="80">
        <v>74.104830788463261</v>
      </c>
      <c r="E24" s="80"/>
      <c r="F24" s="80">
        <v>55.288243304584661</v>
      </c>
      <c r="G24" s="80">
        <v>49.956933677863915</v>
      </c>
      <c r="H24" s="80">
        <v>61.228406909788866</v>
      </c>
      <c r="I24" s="80"/>
      <c r="J24" s="80">
        <v>61.642446772558301</v>
      </c>
      <c r="K24" s="80">
        <v>57.316250842886042</v>
      </c>
      <c r="L24" s="80">
        <v>65.989159891598916</v>
      </c>
      <c r="M24" s="80"/>
      <c r="N24" s="80">
        <v>73.368081409779109</v>
      </c>
      <c r="O24" s="80">
        <v>67.418677859391394</v>
      </c>
      <c r="P24" s="80">
        <v>78.70937352802639</v>
      </c>
      <c r="Q24" s="80"/>
      <c r="R24" s="80">
        <v>65.611675959330924</v>
      </c>
      <c r="S24" s="80">
        <v>60.880925718551701</v>
      </c>
      <c r="T24" s="80">
        <v>69.318514185434339</v>
      </c>
      <c r="U24" s="80"/>
      <c r="V24" s="80">
        <v>81.667933130699083</v>
      </c>
      <c r="W24" s="80">
        <v>77.788235294117641</v>
      </c>
      <c r="X24" s="80">
        <v>84.294361261548261</v>
      </c>
      <c r="Y24" s="125"/>
    </row>
    <row r="25" spans="1:25" x14ac:dyDescent="0.25">
      <c r="A25" s="99" t="s">
        <v>186</v>
      </c>
      <c r="B25" s="81">
        <v>69.51195609564877</v>
      </c>
      <c r="C25" s="81">
        <v>63.925010836584306</v>
      </c>
      <c r="D25" s="81">
        <v>74.123434704830046</v>
      </c>
      <c r="E25" s="81"/>
      <c r="F25" s="81">
        <v>55.009191176470587</v>
      </c>
      <c r="G25" s="81">
        <v>49.383802816901408</v>
      </c>
      <c r="H25" s="81">
        <v>61.15384615384616</v>
      </c>
      <c r="I25" s="81"/>
      <c r="J25" s="81">
        <v>61.380724538619283</v>
      </c>
      <c r="K25" s="81">
        <v>56.662087912087912</v>
      </c>
      <c r="L25" s="81">
        <v>66.054421768707485</v>
      </c>
      <c r="M25" s="81"/>
      <c r="N25" s="81">
        <v>73.518379594898718</v>
      </c>
      <c r="O25" s="81">
        <v>67.570441254651783</v>
      </c>
      <c r="P25" s="81">
        <v>78.800755429650621</v>
      </c>
      <c r="Q25" s="81"/>
      <c r="R25" s="81">
        <v>65.567825943629472</v>
      </c>
      <c r="S25" s="81">
        <v>60.731799321010939</v>
      </c>
      <c r="T25" s="81">
        <v>69.320843091334893</v>
      </c>
      <c r="U25" s="81"/>
      <c r="V25" s="81">
        <v>81.583969465648849</v>
      </c>
      <c r="W25" s="81">
        <v>77.566539923954366</v>
      </c>
      <c r="X25" s="81">
        <v>84.279336734693871</v>
      </c>
      <c r="Y25" s="121"/>
    </row>
    <row r="26" spans="1:25" x14ac:dyDescent="0.25">
      <c r="A26" s="99" t="s">
        <v>187</v>
      </c>
      <c r="B26" s="81">
        <v>77.241379310344826</v>
      </c>
      <c r="C26" s="81">
        <v>79.365079365079367</v>
      </c>
      <c r="D26" s="81">
        <v>63.157894736842103</v>
      </c>
      <c r="E26" s="81"/>
      <c r="F26" s="81">
        <v>77.777777777777786</v>
      </c>
      <c r="G26" s="81">
        <v>76</v>
      </c>
      <c r="H26" s="81">
        <v>100</v>
      </c>
      <c r="I26" s="81"/>
      <c r="J26" s="81">
        <v>84.848484848484844</v>
      </c>
      <c r="K26" s="81">
        <v>92.592592592592595</v>
      </c>
      <c r="L26" s="81">
        <v>50</v>
      </c>
      <c r="M26" s="81"/>
      <c r="N26" s="81">
        <v>53.333333333333336</v>
      </c>
      <c r="O26" s="81">
        <v>56.000000000000007</v>
      </c>
      <c r="P26" s="81">
        <v>40</v>
      </c>
      <c r="Q26" s="81"/>
      <c r="R26" s="81">
        <v>74.193548387096769</v>
      </c>
      <c r="S26" s="81">
        <v>75</v>
      </c>
      <c r="T26" s="81">
        <v>66.666666666666657</v>
      </c>
      <c r="U26" s="81"/>
      <c r="V26" s="81">
        <v>100</v>
      </c>
      <c r="W26" s="81">
        <v>100</v>
      </c>
      <c r="X26" s="81">
        <v>100</v>
      </c>
      <c r="Y26" s="121"/>
    </row>
    <row r="27" spans="1:25" x14ac:dyDescent="0.25">
      <c r="A27" s="23" t="s">
        <v>189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121"/>
    </row>
    <row r="28" spans="1:25" s="2" customFormat="1" x14ac:dyDescent="0.25">
      <c r="A28" s="98" t="s">
        <v>130</v>
      </c>
      <c r="B28" s="80">
        <v>67.523279719434029</v>
      </c>
      <c r="C28" s="80">
        <v>61.393995503240319</v>
      </c>
      <c r="D28" s="80">
        <v>72.68575247855631</v>
      </c>
      <c r="E28" s="80"/>
      <c r="F28" s="80">
        <v>51.75246440306681</v>
      </c>
      <c r="G28" s="80">
        <v>46.202531645569621</v>
      </c>
      <c r="H28" s="80">
        <v>57.744874715261965</v>
      </c>
      <c r="I28" s="80"/>
      <c r="J28" s="80">
        <v>58.475957620211894</v>
      </c>
      <c r="K28" s="80">
        <v>53.62673186634067</v>
      </c>
      <c r="L28" s="80">
        <v>63.325183374083124</v>
      </c>
      <c r="M28" s="80"/>
      <c r="N28" s="80">
        <v>70.791012619267462</v>
      </c>
      <c r="O28" s="80">
        <v>64.345583494519659</v>
      </c>
      <c r="P28" s="80">
        <v>76.678445229681984</v>
      </c>
      <c r="Q28" s="80"/>
      <c r="R28" s="80">
        <v>62.157744176542707</v>
      </c>
      <c r="S28" s="80">
        <v>56.652758460825225</v>
      </c>
      <c r="T28" s="80">
        <v>66.496163682864449</v>
      </c>
      <c r="U28" s="80"/>
      <c r="V28" s="80">
        <v>83.718104495747269</v>
      </c>
      <c r="W28" s="80">
        <v>79.02264600715138</v>
      </c>
      <c r="X28" s="80">
        <v>86.951169470660645</v>
      </c>
      <c r="Y28" s="125"/>
    </row>
    <row r="29" spans="1:25" x14ac:dyDescent="0.25">
      <c r="A29" s="99" t="s">
        <v>186</v>
      </c>
      <c r="B29" s="81">
        <v>67.437320807661806</v>
      </c>
      <c r="C29" s="81">
        <v>61.089441829186285</v>
      </c>
      <c r="D29" s="81">
        <v>72.70596115204286</v>
      </c>
      <c r="E29" s="81"/>
      <c r="F29" s="81">
        <v>51.361867704280151</v>
      </c>
      <c r="G29" s="81">
        <v>45.395449620801728</v>
      </c>
      <c r="H29" s="81">
        <v>57.648401826484019</v>
      </c>
      <c r="I29" s="81"/>
      <c r="J29" s="81">
        <v>58.116480793060724</v>
      </c>
      <c r="K29" s="81">
        <v>52.75</v>
      </c>
      <c r="L29" s="81">
        <v>63.390663390663391</v>
      </c>
      <c r="M29" s="81"/>
      <c r="N29" s="81">
        <v>70.953712333022679</v>
      </c>
      <c r="O29" s="81">
        <v>64.482306684141548</v>
      </c>
      <c r="P29" s="81">
        <v>76.786769049025395</v>
      </c>
      <c r="Q29" s="81"/>
      <c r="R29" s="81">
        <v>62.081019946535065</v>
      </c>
      <c r="S29" s="81">
        <v>56.41146077970879</v>
      </c>
      <c r="T29" s="81">
        <v>66.495976591075348</v>
      </c>
      <c r="U29" s="81"/>
      <c r="V29" s="81">
        <v>83.622586164751894</v>
      </c>
      <c r="W29" s="81">
        <v>78.756789378394686</v>
      </c>
      <c r="X29" s="81">
        <v>86.935086277732125</v>
      </c>
      <c r="Y29" s="121"/>
    </row>
    <row r="30" spans="1:25" x14ac:dyDescent="0.25">
      <c r="A30" s="99" t="s">
        <v>187</v>
      </c>
      <c r="B30" s="81">
        <v>77.241379310344826</v>
      </c>
      <c r="C30" s="81">
        <v>79.365079365079367</v>
      </c>
      <c r="D30" s="81">
        <v>63.157894736842103</v>
      </c>
      <c r="E30" s="81"/>
      <c r="F30" s="81">
        <v>77.777777777777786</v>
      </c>
      <c r="G30" s="81">
        <v>76</v>
      </c>
      <c r="H30" s="81">
        <v>100</v>
      </c>
      <c r="I30" s="81"/>
      <c r="J30" s="81">
        <v>84.848484848484844</v>
      </c>
      <c r="K30" s="81">
        <v>92.592592592592595</v>
      </c>
      <c r="L30" s="81">
        <v>50</v>
      </c>
      <c r="M30" s="81"/>
      <c r="N30" s="81">
        <v>53.333333333333336</v>
      </c>
      <c r="O30" s="81">
        <v>56.000000000000007</v>
      </c>
      <c r="P30" s="81">
        <v>40</v>
      </c>
      <c r="Q30" s="81"/>
      <c r="R30" s="81">
        <v>74.193548387096769</v>
      </c>
      <c r="S30" s="81">
        <v>75</v>
      </c>
      <c r="T30" s="81">
        <v>66.666666666666657</v>
      </c>
      <c r="U30" s="81"/>
      <c r="V30" s="81">
        <v>100</v>
      </c>
      <c r="W30" s="81">
        <v>100</v>
      </c>
      <c r="X30" s="81">
        <v>100</v>
      </c>
      <c r="Y30" s="121"/>
    </row>
    <row r="31" spans="1:25" x14ac:dyDescent="0.25">
      <c r="A31" s="23" t="s">
        <v>190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121"/>
    </row>
    <row r="32" spans="1:25" s="2" customFormat="1" x14ac:dyDescent="0.25">
      <c r="A32" s="101" t="s">
        <v>130</v>
      </c>
      <c r="B32" s="80">
        <v>77.982565379825658</v>
      </c>
      <c r="C32" s="80">
        <v>75.683212493028435</v>
      </c>
      <c r="D32" s="80">
        <v>79.837983798379838</v>
      </c>
      <c r="E32" s="80"/>
      <c r="F32" s="80">
        <v>72.41379310344827</v>
      </c>
      <c r="G32" s="80">
        <v>66.666666666666657</v>
      </c>
      <c r="H32" s="80">
        <v>79.878048780487802</v>
      </c>
      <c r="I32" s="80"/>
      <c r="J32" s="80">
        <v>77.029702970297038</v>
      </c>
      <c r="K32" s="80">
        <v>75</v>
      </c>
      <c r="L32" s="80">
        <v>79.116465863453811</v>
      </c>
      <c r="M32" s="80"/>
      <c r="N32" s="80">
        <v>84.102564102564102</v>
      </c>
      <c r="O32" s="80">
        <v>80.845070422535215</v>
      </c>
      <c r="P32" s="80">
        <v>86.82352941176471</v>
      </c>
      <c r="Q32" s="80"/>
      <c r="R32" s="80">
        <v>79.651162790697668</v>
      </c>
      <c r="S32" s="80">
        <v>78.35249042145594</v>
      </c>
      <c r="T32" s="80">
        <v>80.645161290322577</v>
      </c>
      <c r="U32" s="80"/>
      <c r="V32" s="80">
        <v>74.325500435161004</v>
      </c>
      <c r="W32" s="80">
        <v>73.154362416107389</v>
      </c>
      <c r="X32" s="80">
        <v>75.071225071225072</v>
      </c>
      <c r="Y32" s="125"/>
    </row>
    <row r="33" spans="1:25" x14ac:dyDescent="0.25">
      <c r="A33" s="99" t="s">
        <v>186</v>
      </c>
      <c r="B33" s="81">
        <v>77.982565379825658</v>
      </c>
      <c r="C33" s="81">
        <v>75.683212493028435</v>
      </c>
      <c r="D33" s="81">
        <v>79.837983798379838</v>
      </c>
      <c r="E33" s="81"/>
      <c r="F33" s="81">
        <v>72.41379310344827</v>
      </c>
      <c r="G33" s="81">
        <v>66.666666666666657</v>
      </c>
      <c r="H33" s="81">
        <v>79.878048780487802</v>
      </c>
      <c r="I33" s="81"/>
      <c r="J33" s="81">
        <v>77.029702970297038</v>
      </c>
      <c r="K33" s="81">
        <v>75</v>
      </c>
      <c r="L33" s="81">
        <v>79.116465863453811</v>
      </c>
      <c r="M33" s="81"/>
      <c r="N33" s="81">
        <v>84.102564102564102</v>
      </c>
      <c r="O33" s="81">
        <v>80.845070422535215</v>
      </c>
      <c r="P33" s="81">
        <v>86.82352941176471</v>
      </c>
      <c r="Q33" s="81"/>
      <c r="R33" s="81">
        <v>79.651162790697668</v>
      </c>
      <c r="S33" s="81">
        <v>78.35249042145594</v>
      </c>
      <c r="T33" s="81">
        <v>80.645161290322577</v>
      </c>
      <c r="U33" s="81"/>
      <c r="V33" s="81">
        <v>74.325500435161004</v>
      </c>
      <c r="W33" s="81">
        <v>73.154362416107389</v>
      </c>
      <c r="X33" s="81">
        <v>75.071225071225072</v>
      </c>
      <c r="Y33" s="121"/>
    </row>
    <row r="34" spans="1:25" ht="15.75" thickBot="1" x14ac:dyDescent="0.3">
      <c r="A34" s="102" t="s">
        <v>187</v>
      </c>
      <c r="B34" s="141" t="s">
        <v>191</v>
      </c>
      <c r="C34" s="141" t="s">
        <v>191</v>
      </c>
      <c r="D34" s="141" t="s">
        <v>191</v>
      </c>
      <c r="E34" s="141"/>
      <c r="F34" s="141" t="s">
        <v>191</v>
      </c>
      <c r="G34" s="141" t="s">
        <v>191</v>
      </c>
      <c r="H34" s="141" t="s">
        <v>191</v>
      </c>
      <c r="I34" s="141"/>
      <c r="J34" s="141" t="s">
        <v>191</v>
      </c>
      <c r="K34" s="141" t="s">
        <v>191</v>
      </c>
      <c r="L34" s="141" t="s">
        <v>191</v>
      </c>
      <c r="M34" s="141"/>
      <c r="N34" s="141" t="s">
        <v>191</v>
      </c>
      <c r="O34" s="141" t="s">
        <v>191</v>
      </c>
      <c r="P34" s="141" t="s">
        <v>191</v>
      </c>
      <c r="Q34" s="141"/>
      <c r="R34" s="141" t="s">
        <v>191</v>
      </c>
      <c r="S34" s="141" t="s">
        <v>191</v>
      </c>
      <c r="T34" s="141" t="s">
        <v>191</v>
      </c>
      <c r="U34" s="141"/>
      <c r="V34" s="141" t="s">
        <v>191</v>
      </c>
      <c r="W34" s="141" t="s">
        <v>191</v>
      </c>
      <c r="X34" s="141" t="s">
        <v>191</v>
      </c>
    </row>
    <row r="35" spans="1:25" x14ac:dyDescent="0.25">
      <c r="A35" s="218" t="s">
        <v>122</v>
      </c>
      <c r="B35" s="218"/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Y35" s="121"/>
    </row>
    <row r="36" spans="1:25" x14ac:dyDescent="0.25">
      <c r="Y36" s="121"/>
    </row>
    <row r="37" spans="1:25" x14ac:dyDescent="0.25">
      <c r="Y37" s="121"/>
    </row>
    <row r="38" spans="1:25" x14ac:dyDescent="0.25">
      <c r="Y38" s="121"/>
    </row>
    <row r="39" spans="1:25" x14ac:dyDescent="0.25">
      <c r="Y39" s="121"/>
    </row>
    <row r="40" spans="1:25" x14ac:dyDescent="0.25">
      <c r="Y40" s="121"/>
    </row>
    <row r="41" spans="1:25" x14ac:dyDescent="0.25">
      <c r="Y41" s="120"/>
    </row>
    <row r="42" spans="1:25" x14ac:dyDescent="0.25">
      <c r="Y42" s="121"/>
    </row>
    <row r="43" spans="1:25" x14ac:dyDescent="0.25">
      <c r="Y43" s="121"/>
    </row>
    <row r="44" spans="1:25" x14ac:dyDescent="0.25">
      <c r="Y44" s="121"/>
    </row>
  </sheetData>
  <mergeCells count="12">
    <mergeCell ref="V5:X5"/>
    <mergeCell ref="A35:O35"/>
    <mergeCell ref="A1:X1"/>
    <mergeCell ref="A2:X2"/>
    <mergeCell ref="A3:X3"/>
    <mergeCell ref="A4:X4"/>
    <mergeCell ref="A5:A6"/>
    <mergeCell ref="B5:D5"/>
    <mergeCell ref="F5:H5"/>
    <mergeCell ref="J5:L5"/>
    <mergeCell ref="N5:P5"/>
    <mergeCell ref="R5:T5"/>
  </mergeCells>
  <hyperlinks>
    <hyperlink ref="Y2" location="Contenido!A1" display="Contenido" xr:uid="{C915ED7A-53E6-424C-A986-6DA85EF4209B}"/>
  </hyperlinks>
  <pageMargins left="0.7" right="0.7" top="0.75" bottom="0.75" header="0.3" footer="0.3"/>
  <pageSetup orientation="landscape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878CC-3CFA-4996-95E7-08D53ABD0300}">
  <sheetPr>
    <tabColor rgb="FFF2DAB1"/>
    <pageSetUpPr fitToPage="1"/>
  </sheetPr>
  <dimension ref="A1:Y44"/>
  <sheetViews>
    <sheetView showGridLines="0" workbookViewId="0">
      <selection activeCell="Y2" sqref="Y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28515625" customWidth="1"/>
    <col min="6" max="8" width="8.28515625" customWidth="1"/>
    <col min="9" max="9" width="1.28515625" customWidth="1"/>
    <col min="10" max="12" width="8.28515625" customWidth="1"/>
    <col min="13" max="13" width="1.5703125" customWidth="1"/>
    <col min="14" max="16" width="8.28515625" customWidth="1"/>
    <col min="17" max="17" width="1.140625" customWidth="1"/>
    <col min="18" max="20" width="8.28515625" customWidth="1"/>
    <col min="21" max="21" width="1.28515625" customWidth="1"/>
    <col min="22" max="24" width="8.28515625" customWidth="1"/>
    <col min="25" max="25" width="14" style="119" customWidth="1"/>
  </cols>
  <sheetData>
    <row r="1" spans="1:25" x14ac:dyDescent="0.25">
      <c r="A1" s="223" t="s">
        <v>297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</row>
    <row r="2" spans="1:25" x14ac:dyDescent="0.25">
      <c r="A2" s="224" t="s">
        <v>298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114" t="s">
        <v>0</v>
      </c>
    </row>
    <row r="3" spans="1:25" x14ac:dyDescent="0.25">
      <c r="A3" s="223" t="s">
        <v>295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</row>
    <row r="4" spans="1:25" x14ac:dyDescent="0.25">
      <c r="A4" s="224" t="s">
        <v>296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</row>
    <row r="5" spans="1:25" x14ac:dyDescent="0.25">
      <c r="A5" s="225" t="s">
        <v>183</v>
      </c>
      <c r="B5" s="226" t="s">
        <v>130</v>
      </c>
      <c r="C5" s="226"/>
      <c r="D5" s="226"/>
      <c r="E5" s="82"/>
      <c r="F5" s="226" t="s">
        <v>158</v>
      </c>
      <c r="G5" s="226"/>
      <c r="H5" s="226"/>
      <c r="I5" s="82"/>
      <c r="J5" s="226" t="s">
        <v>159</v>
      </c>
      <c r="K5" s="226"/>
      <c r="L5" s="226"/>
      <c r="M5" s="82"/>
      <c r="N5" s="226" t="s">
        <v>160</v>
      </c>
      <c r="O5" s="226"/>
      <c r="P5" s="226"/>
      <c r="Q5" s="82"/>
      <c r="R5" s="226" t="s">
        <v>162</v>
      </c>
      <c r="S5" s="226"/>
      <c r="T5" s="226"/>
      <c r="U5" s="82"/>
      <c r="V5" s="226" t="s">
        <v>163</v>
      </c>
      <c r="W5" s="226"/>
      <c r="X5" s="226"/>
      <c r="Y5" s="120"/>
    </row>
    <row r="6" spans="1:25" x14ac:dyDescent="0.25">
      <c r="A6" s="225"/>
      <c r="B6" s="83" t="s">
        <v>130</v>
      </c>
      <c r="C6" s="83" t="s">
        <v>184</v>
      </c>
      <c r="D6" s="83" t="s">
        <v>185</v>
      </c>
      <c r="E6" s="82"/>
      <c r="F6" s="83" t="s">
        <v>130</v>
      </c>
      <c r="G6" s="83" t="s">
        <v>184</v>
      </c>
      <c r="H6" s="83" t="s">
        <v>185</v>
      </c>
      <c r="I6" s="82"/>
      <c r="J6" s="83" t="s">
        <v>130</v>
      </c>
      <c r="K6" s="83" t="s">
        <v>184</v>
      </c>
      <c r="L6" s="83" t="s">
        <v>185</v>
      </c>
      <c r="M6" s="82"/>
      <c r="N6" s="83" t="s">
        <v>130</v>
      </c>
      <c r="O6" s="83" t="s">
        <v>184</v>
      </c>
      <c r="P6" s="83" t="s">
        <v>185</v>
      </c>
      <c r="Q6" s="82"/>
      <c r="R6" s="83" t="s">
        <v>130</v>
      </c>
      <c r="S6" s="83" t="s">
        <v>184</v>
      </c>
      <c r="T6" s="83" t="s">
        <v>185</v>
      </c>
      <c r="U6" s="82"/>
      <c r="V6" s="83" t="s">
        <v>130</v>
      </c>
      <c r="W6" s="83" t="s">
        <v>184</v>
      </c>
      <c r="X6" s="83" t="s">
        <v>185</v>
      </c>
    </row>
    <row r="7" spans="1:25" ht="4.1500000000000004" customHeight="1" x14ac:dyDescent="0.25">
      <c r="Y7" s="120"/>
    </row>
    <row r="8" spans="1:25" x14ac:dyDescent="0.25">
      <c r="A8" s="22" t="s">
        <v>147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</row>
    <row r="9" spans="1:25" x14ac:dyDescent="0.25">
      <c r="A9" s="100" t="s">
        <v>148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120"/>
    </row>
    <row r="10" spans="1:25" x14ac:dyDescent="0.25">
      <c r="A10" s="23" t="s">
        <v>130</v>
      </c>
      <c r="B10" s="78">
        <f>B11+B12</f>
        <v>6255</v>
      </c>
      <c r="C10" s="78">
        <f t="shared" ref="C10:T10" si="0">C11+C12</f>
        <v>3355</v>
      </c>
      <c r="D10" s="78">
        <f t="shared" si="0"/>
        <v>2900</v>
      </c>
      <c r="E10" s="78"/>
      <c r="F10" s="78">
        <f t="shared" si="0"/>
        <v>985</v>
      </c>
      <c r="G10" s="78">
        <f t="shared" si="0"/>
        <v>581</v>
      </c>
      <c r="H10" s="78">
        <f>H11</f>
        <v>404</v>
      </c>
      <c r="I10" s="78"/>
      <c r="J10" s="78">
        <f t="shared" si="0"/>
        <v>1135</v>
      </c>
      <c r="K10" s="78">
        <f t="shared" si="0"/>
        <v>633</v>
      </c>
      <c r="L10" s="78">
        <f t="shared" si="0"/>
        <v>502</v>
      </c>
      <c r="M10" s="78"/>
      <c r="N10" s="78">
        <f t="shared" si="0"/>
        <v>1073</v>
      </c>
      <c r="O10" s="78">
        <f t="shared" si="0"/>
        <v>621</v>
      </c>
      <c r="P10" s="78">
        <f t="shared" si="0"/>
        <v>452</v>
      </c>
      <c r="Q10" s="78"/>
      <c r="R10" s="78">
        <f t="shared" si="0"/>
        <v>2097</v>
      </c>
      <c r="S10" s="78">
        <f t="shared" si="0"/>
        <v>1048</v>
      </c>
      <c r="T10" s="78">
        <f t="shared" si="0"/>
        <v>1049</v>
      </c>
      <c r="U10" s="78"/>
      <c r="V10" s="78">
        <f>V11</f>
        <v>965</v>
      </c>
      <c r="W10" s="78">
        <f>W11</f>
        <v>472</v>
      </c>
      <c r="X10" s="78">
        <f>X11</f>
        <v>493</v>
      </c>
    </row>
    <row r="11" spans="1:25" x14ac:dyDescent="0.25">
      <c r="A11" s="99" t="s">
        <v>186</v>
      </c>
      <c r="B11" s="79">
        <f>+F11+J11+N11+R11+V11</f>
        <v>6222</v>
      </c>
      <c r="C11" s="79">
        <f t="shared" ref="C11:D11" si="1">+G11+K11+O11+S11+W11</f>
        <v>3329</v>
      </c>
      <c r="D11" s="79">
        <f t="shared" si="1"/>
        <v>2893</v>
      </c>
      <c r="E11" s="79"/>
      <c r="F11" s="79">
        <v>979</v>
      </c>
      <c r="G11" s="79">
        <v>575</v>
      </c>
      <c r="H11" s="79">
        <v>404</v>
      </c>
      <c r="I11" s="79"/>
      <c r="J11" s="79">
        <v>1130</v>
      </c>
      <c r="K11" s="79">
        <v>631</v>
      </c>
      <c r="L11" s="79">
        <v>499</v>
      </c>
      <c r="M11" s="79"/>
      <c r="N11" s="79">
        <v>1059</v>
      </c>
      <c r="O11" s="79">
        <v>610</v>
      </c>
      <c r="P11" s="79">
        <v>449</v>
      </c>
      <c r="Q11" s="79"/>
      <c r="R11" s="79">
        <v>2089</v>
      </c>
      <c r="S11" s="79">
        <v>1041</v>
      </c>
      <c r="T11" s="79">
        <v>1048</v>
      </c>
      <c r="U11" s="79"/>
      <c r="V11" s="79">
        <v>965</v>
      </c>
      <c r="W11" s="79">
        <v>472</v>
      </c>
      <c r="X11" s="79">
        <v>493</v>
      </c>
    </row>
    <row r="12" spans="1:25" x14ac:dyDescent="0.25">
      <c r="A12" s="99" t="s">
        <v>187</v>
      </c>
      <c r="B12" s="79">
        <f>+F12+J12+N12+R12</f>
        <v>33</v>
      </c>
      <c r="C12" s="79">
        <f>+G12+K12+O12+S12</f>
        <v>26</v>
      </c>
      <c r="D12" s="79">
        <f>+L12+P12+T12</f>
        <v>7</v>
      </c>
      <c r="E12" s="79"/>
      <c r="F12" s="79">
        <v>6</v>
      </c>
      <c r="G12" s="79">
        <v>6</v>
      </c>
      <c r="H12" s="79" t="s">
        <v>191</v>
      </c>
      <c r="I12" s="79"/>
      <c r="J12" s="79">
        <v>5</v>
      </c>
      <c r="K12" s="79">
        <v>2</v>
      </c>
      <c r="L12" s="79">
        <v>3</v>
      </c>
      <c r="M12" s="79"/>
      <c r="N12" s="79">
        <v>14</v>
      </c>
      <c r="O12" s="79">
        <v>11</v>
      </c>
      <c r="P12" s="79">
        <v>3</v>
      </c>
      <c r="Q12" s="79"/>
      <c r="R12" s="79">
        <v>8</v>
      </c>
      <c r="S12" s="79">
        <v>7</v>
      </c>
      <c r="T12" s="79">
        <v>1</v>
      </c>
      <c r="U12" s="79"/>
      <c r="V12" s="79" t="s">
        <v>191</v>
      </c>
      <c r="W12" s="79" t="s">
        <v>191</v>
      </c>
      <c r="X12" s="79" t="s">
        <v>191</v>
      </c>
    </row>
    <row r="13" spans="1:25" x14ac:dyDescent="0.25">
      <c r="A13" s="23" t="s">
        <v>189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121"/>
    </row>
    <row r="14" spans="1:25" x14ac:dyDescent="0.25">
      <c r="A14" s="98" t="s">
        <v>130</v>
      </c>
      <c r="B14" s="78">
        <f>B15+B16</f>
        <v>5371</v>
      </c>
      <c r="C14" s="78">
        <f t="shared" ref="C14:T14" si="2">C15+C16</f>
        <v>2919</v>
      </c>
      <c r="D14" s="78">
        <f t="shared" si="2"/>
        <v>2452</v>
      </c>
      <c r="E14" s="78"/>
      <c r="F14" s="78">
        <f t="shared" si="2"/>
        <v>881</v>
      </c>
      <c r="G14" s="78">
        <f t="shared" si="2"/>
        <v>510</v>
      </c>
      <c r="H14" s="78">
        <f>H15</f>
        <v>371</v>
      </c>
      <c r="I14" s="78"/>
      <c r="J14" s="78">
        <f t="shared" si="2"/>
        <v>1019</v>
      </c>
      <c r="K14" s="78">
        <f t="shared" si="2"/>
        <v>569</v>
      </c>
      <c r="L14" s="78">
        <f t="shared" si="2"/>
        <v>450</v>
      </c>
      <c r="M14" s="78"/>
      <c r="N14" s="78">
        <f t="shared" si="2"/>
        <v>949</v>
      </c>
      <c r="O14" s="78">
        <f t="shared" si="2"/>
        <v>553</v>
      </c>
      <c r="P14" s="78">
        <f t="shared" si="2"/>
        <v>396</v>
      </c>
      <c r="Q14" s="78"/>
      <c r="R14" s="78">
        <f t="shared" si="2"/>
        <v>1852</v>
      </c>
      <c r="S14" s="78">
        <f t="shared" si="2"/>
        <v>935</v>
      </c>
      <c r="T14" s="78">
        <f t="shared" si="2"/>
        <v>917</v>
      </c>
      <c r="U14" s="78"/>
      <c r="V14" s="78">
        <f>V15</f>
        <v>670</v>
      </c>
      <c r="W14" s="78">
        <f>W15</f>
        <v>352</v>
      </c>
      <c r="X14" s="78">
        <f>X15</f>
        <v>318</v>
      </c>
      <c r="Y14"/>
    </row>
    <row r="15" spans="1:25" x14ac:dyDescent="0.25">
      <c r="A15" s="99" t="s">
        <v>186</v>
      </c>
      <c r="B15" s="79">
        <f t="shared" ref="B15:B19" si="3">+F15+J15+N15+R15+V15</f>
        <v>5338</v>
      </c>
      <c r="C15" s="79">
        <f t="shared" ref="C15:C19" si="4">+G15+K15+O15+S15+W15</f>
        <v>2893</v>
      </c>
      <c r="D15" s="79">
        <f t="shared" ref="D15:D19" si="5">+H15+L15+P15+T15+X15</f>
        <v>2445</v>
      </c>
      <c r="E15" s="79"/>
      <c r="F15" s="79">
        <v>875</v>
      </c>
      <c r="G15" s="79">
        <v>504</v>
      </c>
      <c r="H15" s="79">
        <v>371</v>
      </c>
      <c r="I15" s="79"/>
      <c r="J15" s="79">
        <v>1014</v>
      </c>
      <c r="K15" s="79">
        <v>567</v>
      </c>
      <c r="L15" s="79">
        <v>447</v>
      </c>
      <c r="M15" s="79"/>
      <c r="N15" s="79">
        <v>935</v>
      </c>
      <c r="O15" s="79">
        <v>542</v>
      </c>
      <c r="P15" s="79">
        <v>393</v>
      </c>
      <c r="Q15" s="79"/>
      <c r="R15" s="79">
        <v>1844</v>
      </c>
      <c r="S15" s="79">
        <v>928</v>
      </c>
      <c r="T15" s="79">
        <v>916</v>
      </c>
      <c r="U15" s="79"/>
      <c r="V15" s="79">
        <v>670</v>
      </c>
      <c r="W15" s="79">
        <v>352</v>
      </c>
      <c r="X15" s="79">
        <v>318</v>
      </c>
      <c r="Y15" s="121"/>
    </row>
    <row r="16" spans="1:25" x14ac:dyDescent="0.25">
      <c r="A16" s="99" t="s">
        <v>187</v>
      </c>
      <c r="B16" s="79">
        <f>+F16+J16+N16+R16</f>
        <v>33</v>
      </c>
      <c r="C16" s="79">
        <f>+G16+K16+O16+S16</f>
        <v>26</v>
      </c>
      <c r="D16" s="79">
        <f>+L16+P16+T16</f>
        <v>7</v>
      </c>
      <c r="E16" s="79"/>
      <c r="F16" s="79">
        <v>6</v>
      </c>
      <c r="G16" s="79">
        <v>6</v>
      </c>
      <c r="H16" s="79" t="s">
        <v>191</v>
      </c>
      <c r="I16" s="79"/>
      <c r="J16" s="79">
        <v>5</v>
      </c>
      <c r="K16" s="79">
        <v>2</v>
      </c>
      <c r="L16" s="79">
        <v>3</v>
      </c>
      <c r="M16" s="79"/>
      <c r="N16" s="79">
        <v>14</v>
      </c>
      <c r="O16" s="79">
        <v>11</v>
      </c>
      <c r="P16" s="79">
        <v>3</v>
      </c>
      <c r="Q16" s="79"/>
      <c r="R16" s="79">
        <v>8</v>
      </c>
      <c r="S16" s="79">
        <v>7</v>
      </c>
      <c r="T16" s="79">
        <v>1</v>
      </c>
      <c r="U16" s="79"/>
      <c r="V16" s="79" t="s">
        <v>191</v>
      </c>
      <c r="W16" s="79" t="s">
        <v>191</v>
      </c>
      <c r="X16" s="79" t="s">
        <v>191</v>
      </c>
      <c r="Y16" s="121"/>
    </row>
    <row r="17" spans="1:25" x14ac:dyDescent="0.25">
      <c r="A17" s="23" t="s">
        <v>190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121"/>
    </row>
    <row r="18" spans="1:25" x14ac:dyDescent="0.25">
      <c r="A18" s="101" t="s">
        <v>130</v>
      </c>
      <c r="B18" s="78">
        <f>B19</f>
        <v>884</v>
      </c>
      <c r="C18" s="78">
        <f t="shared" ref="C18:X18" si="6">C19</f>
        <v>436</v>
      </c>
      <c r="D18" s="78">
        <f t="shared" si="6"/>
        <v>448</v>
      </c>
      <c r="E18" s="78"/>
      <c r="F18" s="78">
        <f t="shared" si="6"/>
        <v>104</v>
      </c>
      <c r="G18" s="78">
        <f t="shared" si="6"/>
        <v>71</v>
      </c>
      <c r="H18" s="78">
        <f t="shared" si="6"/>
        <v>33</v>
      </c>
      <c r="I18" s="78"/>
      <c r="J18" s="78">
        <f t="shared" si="6"/>
        <v>116</v>
      </c>
      <c r="K18" s="78">
        <f t="shared" si="6"/>
        <v>64</v>
      </c>
      <c r="L18" s="78">
        <f t="shared" si="6"/>
        <v>52</v>
      </c>
      <c r="M18" s="78"/>
      <c r="N18" s="78">
        <f t="shared" si="6"/>
        <v>124</v>
      </c>
      <c r="O18" s="78">
        <f t="shared" si="6"/>
        <v>68</v>
      </c>
      <c r="P18" s="78">
        <f t="shared" si="6"/>
        <v>56</v>
      </c>
      <c r="Q18" s="78"/>
      <c r="R18" s="78">
        <f t="shared" si="6"/>
        <v>245</v>
      </c>
      <c r="S18" s="78">
        <f t="shared" si="6"/>
        <v>113</v>
      </c>
      <c r="T18" s="78">
        <f t="shared" si="6"/>
        <v>132</v>
      </c>
      <c r="U18" s="78"/>
      <c r="V18" s="78">
        <f t="shared" si="6"/>
        <v>295</v>
      </c>
      <c r="W18" s="78">
        <f t="shared" si="6"/>
        <v>120</v>
      </c>
      <c r="X18" s="78">
        <f t="shared" si="6"/>
        <v>175</v>
      </c>
      <c r="Y18"/>
    </row>
    <row r="19" spans="1:25" x14ac:dyDescent="0.25">
      <c r="A19" s="99" t="s">
        <v>186</v>
      </c>
      <c r="B19" s="79">
        <f t="shared" si="3"/>
        <v>884</v>
      </c>
      <c r="C19" s="79">
        <f t="shared" si="4"/>
        <v>436</v>
      </c>
      <c r="D19" s="79">
        <f t="shared" si="5"/>
        <v>448</v>
      </c>
      <c r="E19" s="79"/>
      <c r="F19" s="79">
        <v>104</v>
      </c>
      <c r="G19" s="79">
        <v>71</v>
      </c>
      <c r="H19" s="79">
        <v>33</v>
      </c>
      <c r="I19" s="79"/>
      <c r="J19" s="79">
        <v>116</v>
      </c>
      <c r="K19" s="79">
        <v>64</v>
      </c>
      <c r="L19" s="79">
        <v>52</v>
      </c>
      <c r="M19" s="79"/>
      <c r="N19" s="79">
        <v>124</v>
      </c>
      <c r="O19" s="79">
        <v>68</v>
      </c>
      <c r="P19" s="79">
        <v>56</v>
      </c>
      <c r="Q19" s="79"/>
      <c r="R19" s="79">
        <v>245</v>
      </c>
      <c r="S19" s="79">
        <v>113</v>
      </c>
      <c r="T19" s="79">
        <v>132</v>
      </c>
      <c r="U19" s="79"/>
      <c r="V19" s="79">
        <v>295</v>
      </c>
      <c r="W19" s="79">
        <v>120</v>
      </c>
      <c r="X19" s="79">
        <v>175</v>
      </c>
      <c r="Y19" s="121"/>
    </row>
    <row r="20" spans="1:25" x14ac:dyDescent="0.25">
      <c r="A20" s="99" t="s">
        <v>187</v>
      </c>
      <c r="B20" s="79" t="s">
        <v>191</v>
      </c>
      <c r="C20" s="79" t="s">
        <v>191</v>
      </c>
      <c r="D20" s="79" t="s">
        <v>191</v>
      </c>
      <c r="E20" s="79"/>
      <c r="F20" s="79" t="s">
        <v>191</v>
      </c>
      <c r="G20" s="79" t="s">
        <v>191</v>
      </c>
      <c r="H20" s="79" t="s">
        <v>191</v>
      </c>
      <c r="I20" s="79"/>
      <c r="J20" s="79" t="s">
        <v>191</v>
      </c>
      <c r="K20" s="79" t="s">
        <v>191</v>
      </c>
      <c r="L20" s="79" t="s">
        <v>191</v>
      </c>
      <c r="M20" s="79"/>
      <c r="N20" s="79" t="s">
        <v>191</v>
      </c>
      <c r="O20" s="79" t="s">
        <v>191</v>
      </c>
      <c r="P20" s="79" t="s">
        <v>191</v>
      </c>
      <c r="Q20" s="79"/>
      <c r="R20" s="79" t="s">
        <v>191</v>
      </c>
      <c r="S20" s="79" t="s">
        <v>191</v>
      </c>
      <c r="T20" s="79" t="s">
        <v>191</v>
      </c>
      <c r="U20" s="79"/>
      <c r="V20" s="79" t="s">
        <v>191</v>
      </c>
      <c r="W20" s="79" t="s">
        <v>191</v>
      </c>
      <c r="X20" s="79" t="s">
        <v>191</v>
      </c>
      <c r="Y20" s="121"/>
    </row>
    <row r="21" spans="1:25" x14ac:dyDescent="0.25"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121"/>
    </row>
    <row r="22" spans="1:25" x14ac:dyDescent="0.25">
      <c r="A22" s="22" t="s">
        <v>153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121"/>
    </row>
    <row r="23" spans="1:25" x14ac:dyDescent="0.25">
      <c r="A23" s="100" t="s">
        <v>148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120"/>
    </row>
    <row r="24" spans="1:25" s="2" customFormat="1" x14ac:dyDescent="0.25">
      <c r="A24" s="23" t="s">
        <v>130</v>
      </c>
      <c r="B24" s="80">
        <v>30.433513355714492</v>
      </c>
      <c r="C24" s="80">
        <v>35.867008766303186</v>
      </c>
      <c r="D24" s="80">
        <v>25.895169211536746</v>
      </c>
      <c r="E24" s="80"/>
      <c r="F24" s="80">
        <v>44.711756695415346</v>
      </c>
      <c r="G24" s="80">
        <v>50.043066322136085</v>
      </c>
      <c r="H24" s="80">
        <v>38.771593090211134</v>
      </c>
      <c r="I24" s="80"/>
      <c r="J24" s="80">
        <v>38.357553227441706</v>
      </c>
      <c r="K24" s="80">
        <v>42.683749157113958</v>
      </c>
      <c r="L24" s="80">
        <v>34.010840108401084</v>
      </c>
      <c r="M24" s="80"/>
      <c r="N24" s="80">
        <v>26.631918590220899</v>
      </c>
      <c r="O24" s="80">
        <v>32.581322140608606</v>
      </c>
      <c r="P24" s="80">
        <v>21.290626471973624</v>
      </c>
      <c r="Q24" s="80"/>
      <c r="R24" s="80">
        <v>34.388324040669069</v>
      </c>
      <c r="S24" s="80">
        <v>39.119074281448299</v>
      </c>
      <c r="T24" s="80">
        <v>30.681485814565661</v>
      </c>
      <c r="U24" s="80"/>
      <c r="V24" s="80">
        <v>18.33206686930091</v>
      </c>
      <c r="W24" s="80">
        <v>22.211764705882352</v>
      </c>
      <c r="X24" s="80">
        <v>15.705638738451736</v>
      </c>
      <c r="Y24" s="125"/>
    </row>
    <row r="25" spans="1:25" x14ac:dyDescent="0.25">
      <c r="A25" s="99" t="s">
        <v>186</v>
      </c>
      <c r="B25" s="81">
        <v>30.488043904351237</v>
      </c>
      <c r="C25" s="81">
        <v>36.074989163415694</v>
      </c>
      <c r="D25" s="81">
        <v>25.876565295169947</v>
      </c>
      <c r="E25" s="81"/>
      <c r="F25" s="81">
        <v>44.990808823529413</v>
      </c>
      <c r="G25" s="81">
        <v>50.616197183098585</v>
      </c>
      <c r="H25" s="81">
        <v>38.846153846153847</v>
      </c>
      <c r="I25" s="81"/>
      <c r="J25" s="81">
        <v>38.619275461380724</v>
      </c>
      <c r="K25" s="81">
        <v>43.337912087912088</v>
      </c>
      <c r="L25" s="81">
        <v>33.945578231292515</v>
      </c>
      <c r="M25" s="81"/>
      <c r="N25" s="81">
        <v>26.481620405101275</v>
      </c>
      <c r="O25" s="81">
        <v>32.429558745348217</v>
      </c>
      <c r="P25" s="81">
        <v>21.199244570349389</v>
      </c>
      <c r="Q25" s="81"/>
      <c r="R25" s="81">
        <v>34.432174056370528</v>
      </c>
      <c r="S25" s="81">
        <v>39.268200678989061</v>
      </c>
      <c r="T25" s="81">
        <v>30.679156908665107</v>
      </c>
      <c r="U25" s="81"/>
      <c r="V25" s="81">
        <v>18.416030534351144</v>
      </c>
      <c r="W25" s="81">
        <v>22.433460076045627</v>
      </c>
      <c r="X25" s="81">
        <v>15.720663265306122</v>
      </c>
      <c r="Y25" s="121"/>
    </row>
    <row r="26" spans="1:25" x14ac:dyDescent="0.25">
      <c r="A26" s="99" t="s">
        <v>187</v>
      </c>
      <c r="B26" s="81">
        <v>22.758620689655174</v>
      </c>
      <c r="C26" s="81">
        <v>20.634920634920633</v>
      </c>
      <c r="D26" s="81">
        <v>36.84210526315789</v>
      </c>
      <c r="E26" s="81"/>
      <c r="F26" s="81">
        <v>22.222222222222221</v>
      </c>
      <c r="G26" s="81">
        <v>24</v>
      </c>
      <c r="H26" s="81" t="s">
        <v>191</v>
      </c>
      <c r="I26" s="81"/>
      <c r="J26" s="81">
        <v>15.151515151515152</v>
      </c>
      <c r="K26" s="81">
        <v>7.4074074074074066</v>
      </c>
      <c r="L26" s="81">
        <v>50</v>
      </c>
      <c r="M26" s="81"/>
      <c r="N26" s="81">
        <v>46.666666666666664</v>
      </c>
      <c r="O26" s="81">
        <v>44</v>
      </c>
      <c r="P26" s="81">
        <v>60</v>
      </c>
      <c r="Q26" s="81"/>
      <c r="R26" s="81">
        <v>25.806451612903224</v>
      </c>
      <c r="S26" s="81">
        <v>25</v>
      </c>
      <c r="T26" s="81">
        <v>33.333333333333329</v>
      </c>
      <c r="U26" s="81"/>
      <c r="V26" s="81" t="s">
        <v>191</v>
      </c>
      <c r="W26" s="81" t="s">
        <v>191</v>
      </c>
      <c r="X26" s="81" t="s">
        <v>191</v>
      </c>
      <c r="Y26" s="121"/>
    </row>
    <row r="27" spans="1:25" x14ac:dyDescent="0.25">
      <c r="A27" s="23" t="s">
        <v>189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121"/>
    </row>
    <row r="28" spans="1:25" s="2" customFormat="1" x14ac:dyDescent="0.25">
      <c r="A28" s="98" t="s">
        <v>130</v>
      </c>
      <c r="B28" s="80">
        <v>32.476720280565971</v>
      </c>
      <c r="C28" s="80">
        <v>38.606004496759688</v>
      </c>
      <c r="D28" s="80">
        <v>27.31424752144369</v>
      </c>
      <c r="E28" s="80"/>
      <c r="F28" s="80">
        <v>48.24753559693319</v>
      </c>
      <c r="G28" s="80">
        <v>53.797468354430379</v>
      </c>
      <c r="H28" s="80">
        <v>42.255125284738043</v>
      </c>
      <c r="I28" s="80"/>
      <c r="J28" s="80">
        <v>41.524042379788099</v>
      </c>
      <c r="K28" s="80">
        <v>46.373268133659337</v>
      </c>
      <c r="L28" s="80">
        <v>36.674816625916876</v>
      </c>
      <c r="M28" s="80"/>
      <c r="N28" s="80">
        <v>29.20898738073253</v>
      </c>
      <c r="O28" s="80">
        <v>35.654416505480334</v>
      </c>
      <c r="P28" s="80">
        <v>23.32155477031802</v>
      </c>
      <c r="Q28" s="80"/>
      <c r="R28" s="80">
        <v>37.842255823457293</v>
      </c>
      <c r="S28" s="80">
        <v>43.347241539174782</v>
      </c>
      <c r="T28" s="80">
        <v>33.503836317135551</v>
      </c>
      <c r="U28" s="80"/>
      <c r="V28" s="80">
        <v>16.281895504252734</v>
      </c>
      <c r="W28" s="80">
        <v>20.977353992848631</v>
      </c>
      <c r="X28" s="80">
        <v>13.04883052933935</v>
      </c>
      <c r="Y28" s="125"/>
    </row>
    <row r="29" spans="1:25" x14ac:dyDescent="0.25">
      <c r="A29" s="99" t="s">
        <v>186</v>
      </c>
      <c r="B29" s="81">
        <v>32.562679192338194</v>
      </c>
      <c r="C29" s="81">
        <v>38.910558170813722</v>
      </c>
      <c r="D29" s="81">
        <v>27.294038847957129</v>
      </c>
      <c r="E29" s="81"/>
      <c r="F29" s="81">
        <v>48.638132295719842</v>
      </c>
      <c r="G29" s="81">
        <v>54.604550379198272</v>
      </c>
      <c r="H29" s="81">
        <v>42.351598173515981</v>
      </c>
      <c r="I29" s="81"/>
      <c r="J29" s="81">
        <v>41.883519206939276</v>
      </c>
      <c r="K29" s="81">
        <v>47.25</v>
      </c>
      <c r="L29" s="81">
        <v>36.609336609336609</v>
      </c>
      <c r="M29" s="81"/>
      <c r="N29" s="81">
        <v>29.046287666977321</v>
      </c>
      <c r="O29" s="81">
        <v>35.517693315858459</v>
      </c>
      <c r="P29" s="81">
        <v>23.213230950974602</v>
      </c>
      <c r="Q29" s="81"/>
      <c r="R29" s="81">
        <v>37.918980053464942</v>
      </c>
      <c r="S29" s="81">
        <v>43.588539220291217</v>
      </c>
      <c r="T29" s="81">
        <v>33.504023408924652</v>
      </c>
      <c r="U29" s="81"/>
      <c r="V29" s="81">
        <v>16.377413835248106</v>
      </c>
      <c r="W29" s="81">
        <v>21.243210621605311</v>
      </c>
      <c r="X29" s="81">
        <v>13.064913722267871</v>
      </c>
      <c r="Y29" s="121"/>
    </row>
    <row r="30" spans="1:25" x14ac:dyDescent="0.25">
      <c r="A30" s="99" t="s">
        <v>187</v>
      </c>
      <c r="B30" s="81">
        <v>22.758620689655174</v>
      </c>
      <c r="C30" s="81">
        <v>20.634920634920633</v>
      </c>
      <c r="D30" s="81">
        <v>36.84210526315789</v>
      </c>
      <c r="E30" s="81"/>
      <c r="F30" s="81">
        <v>22.222222222222221</v>
      </c>
      <c r="G30" s="81">
        <v>24</v>
      </c>
      <c r="H30" s="81" t="s">
        <v>191</v>
      </c>
      <c r="I30" s="81"/>
      <c r="J30" s="81">
        <v>15.151515151515152</v>
      </c>
      <c r="K30" s="81">
        <v>7.4074074074074066</v>
      </c>
      <c r="L30" s="81">
        <v>50</v>
      </c>
      <c r="M30" s="81"/>
      <c r="N30" s="81">
        <v>46.666666666666664</v>
      </c>
      <c r="O30" s="81">
        <v>44</v>
      </c>
      <c r="P30" s="81">
        <v>60</v>
      </c>
      <c r="Q30" s="81"/>
      <c r="R30" s="81">
        <v>25.806451612903224</v>
      </c>
      <c r="S30" s="81">
        <v>25</v>
      </c>
      <c r="T30" s="81">
        <v>33.333333333333329</v>
      </c>
      <c r="U30" s="81"/>
      <c r="V30" s="81" t="s">
        <v>191</v>
      </c>
      <c r="W30" s="81" t="s">
        <v>191</v>
      </c>
      <c r="X30" s="81" t="s">
        <v>191</v>
      </c>
      <c r="Y30" s="121"/>
    </row>
    <row r="31" spans="1:25" x14ac:dyDescent="0.25">
      <c r="A31" s="23" t="s">
        <v>190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121"/>
    </row>
    <row r="32" spans="1:25" s="2" customFormat="1" x14ac:dyDescent="0.25">
      <c r="A32" s="101" t="s">
        <v>130</v>
      </c>
      <c r="B32" s="80">
        <v>22.017434620174345</v>
      </c>
      <c r="C32" s="80">
        <v>24.316787506971558</v>
      </c>
      <c r="D32" s="80">
        <v>20.162016201620162</v>
      </c>
      <c r="E32" s="80"/>
      <c r="F32" s="80">
        <v>27.586206896551722</v>
      </c>
      <c r="G32" s="80">
        <v>33.333333333333329</v>
      </c>
      <c r="H32" s="80">
        <v>20.121951219512198</v>
      </c>
      <c r="I32" s="80"/>
      <c r="J32" s="80">
        <v>22.970297029702973</v>
      </c>
      <c r="K32" s="80">
        <v>25</v>
      </c>
      <c r="L32" s="80">
        <v>20.883534136546185</v>
      </c>
      <c r="M32" s="80"/>
      <c r="N32" s="80">
        <v>15.897435897435896</v>
      </c>
      <c r="O32" s="80">
        <v>19.154929577464788</v>
      </c>
      <c r="P32" s="80">
        <v>13.176470588235295</v>
      </c>
      <c r="Q32" s="80"/>
      <c r="R32" s="80">
        <v>20.348837209302324</v>
      </c>
      <c r="S32" s="80">
        <v>21.64750957854406</v>
      </c>
      <c r="T32" s="80">
        <v>19.35483870967742</v>
      </c>
      <c r="U32" s="80"/>
      <c r="V32" s="80">
        <v>25.674499564838992</v>
      </c>
      <c r="W32" s="80">
        <v>26.845637583892618</v>
      </c>
      <c r="X32" s="80">
        <v>24.928774928774931</v>
      </c>
      <c r="Y32" s="125"/>
    </row>
    <row r="33" spans="1:25" x14ac:dyDescent="0.25">
      <c r="A33" s="99" t="s">
        <v>186</v>
      </c>
      <c r="B33" s="81">
        <v>22.017434620174345</v>
      </c>
      <c r="C33" s="81">
        <v>24.316787506971558</v>
      </c>
      <c r="D33" s="81">
        <v>20.162016201620162</v>
      </c>
      <c r="E33" s="81"/>
      <c r="F33" s="81">
        <v>27.586206896551722</v>
      </c>
      <c r="G33" s="81">
        <v>33.333333333333329</v>
      </c>
      <c r="H33" s="81">
        <v>20.121951219512198</v>
      </c>
      <c r="I33" s="81"/>
      <c r="J33" s="81">
        <v>22.970297029702973</v>
      </c>
      <c r="K33" s="81">
        <v>25</v>
      </c>
      <c r="L33" s="81">
        <v>20.883534136546185</v>
      </c>
      <c r="M33" s="81"/>
      <c r="N33" s="81">
        <v>15.897435897435896</v>
      </c>
      <c r="O33" s="81">
        <v>19.154929577464788</v>
      </c>
      <c r="P33" s="81">
        <v>13.176470588235295</v>
      </c>
      <c r="Q33" s="81"/>
      <c r="R33" s="81">
        <v>20.348837209302324</v>
      </c>
      <c r="S33" s="81">
        <v>21.64750957854406</v>
      </c>
      <c r="T33" s="81">
        <v>19.35483870967742</v>
      </c>
      <c r="U33" s="81"/>
      <c r="V33" s="81">
        <v>25.674499564838992</v>
      </c>
      <c r="W33" s="81">
        <v>26.845637583892618</v>
      </c>
      <c r="X33" s="81">
        <v>24.928774928774931</v>
      </c>
      <c r="Y33" s="121"/>
    </row>
    <row r="34" spans="1:25" ht="15.75" thickBot="1" x14ac:dyDescent="0.3">
      <c r="A34" s="102" t="s">
        <v>187</v>
      </c>
      <c r="B34" s="141" t="s">
        <v>191</v>
      </c>
      <c r="C34" s="141" t="s">
        <v>191</v>
      </c>
      <c r="D34" s="141" t="s">
        <v>191</v>
      </c>
      <c r="E34" s="141"/>
      <c r="F34" s="141" t="s">
        <v>191</v>
      </c>
      <c r="G34" s="141" t="s">
        <v>191</v>
      </c>
      <c r="H34" s="141" t="s">
        <v>191</v>
      </c>
      <c r="I34" s="141"/>
      <c r="J34" s="141" t="s">
        <v>191</v>
      </c>
      <c r="K34" s="141" t="s">
        <v>191</v>
      </c>
      <c r="L34" s="141" t="s">
        <v>191</v>
      </c>
      <c r="M34" s="141"/>
      <c r="N34" s="141" t="s">
        <v>191</v>
      </c>
      <c r="O34" s="141" t="s">
        <v>191</v>
      </c>
      <c r="P34" s="141" t="s">
        <v>191</v>
      </c>
      <c r="Q34" s="141"/>
      <c r="R34" s="141" t="s">
        <v>191</v>
      </c>
      <c r="S34" s="141" t="s">
        <v>191</v>
      </c>
      <c r="T34" s="141" t="s">
        <v>191</v>
      </c>
      <c r="U34" s="141"/>
      <c r="V34" s="141" t="s">
        <v>191</v>
      </c>
      <c r="W34" s="141" t="s">
        <v>191</v>
      </c>
      <c r="X34" s="141" t="s">
        <v>191</v>
      </c>
    </row>
    <row r="35" spans="1:25" x14ac:dyDescent="0.25">
      <c r="A35" s="218" t="s">
        <v>122</v>
      </c>
      <c r="B35" s="218"/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Y35" s="121"/>
    </row>
    <row r="36" spans="1:25" x14ac:dyDescent="0.25">
      <c r="Y36" s="121"/>
    </row>
    <row r="37" spans="1:25" x14ac:dyDescent="0.25">
      <c r="Y37" s="121"/>
    </row>
    <row r="38" spans="1:25" x14ac:dyDescent="0.25">
      <c r="Y38" s="121"/>
    </row>
    <row r="39" spans="1:25" x14ac:dyDescent="0.25">
      <c r="Y39" s="121"/>
    </row>
    <row r="40" spans="1:25" x14ac:dyDescent="0.25">
      <c r="Y40" s="121"/>
    </row>
    <row r="41" spans="1:25" x14ac:dyDescent="0.25">
      <c r="Y41" s="120"/>
    </row>
    <row r="42" spans="1:25" x14ac:dyDescent="0.25">
      <c r="Y42" s="121"/>
    </row>
    <row r="43" spans="1:25" x14ac:dyDescent="0.25">
      <c r="Y43" s="121"/>
    </row>
    <row r="44" spans="1:25" x14ac:dyDescent="0.25">
      <c r="Y44" s="121"/>
    </row>
  </sheetData>
  <mergeCells count="12">
    <mergeCell ref="V5:X5"/>
    <mergeCell ref="A35:O35"/>
    <mergeCell ref="A1:X1"/>
    <mergeCell ref="A2:X2"/>
    <mergeCell ref="A3:X3"/>
    <mergeCell ref="A4:X4"/>
    <mergeCell ref="A5:A6"/>
    <mergeCell ref="B5:D5"/>
    <mergeCell ref="F5:H5"/>
    <mergeCell ref="J5:L5"/>
    <mergeCell ref="N5:P5"/>
    <mergeCell ref="R5:T5"/>
  </mergeCells>
  <hyperlinks>
    <hyperlink ref="Y2" location="Contenido!A1" display="Contenido" xr:uid="{3237C524-F380-496E-B6DE-ECBBE959D63C}"/>
  </hyperlink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FBB28-90BA-46E5-9892-42C0DF8F24D9}">
  <sheetPr>
    <tabColor rgb="FFF2DAB1"/>
    <pageSetUpPr fitToPage="1"/>
  </sheetPr>
  <dimension ref="A1:Y40"/>
  <sheetViews>
    <sheetView showGridLines="0" workbookViewId="0">
      <selection activeCell="Y2" sqref="Y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28515625" customWidth="1"/>
    <col min="6" max="8" width="8.28515625" customWidth="1"/>
    <col min="9" max="9" width="1.28515625" customWidth="1"/>
    <col min="10" max="12" width="8.28515625" customWidth="1"/>
    <col min="13" max="13" width="1.42578125" customWidth="1"/>
    <col min="14" max="16" width="8.28515625" customWidth="1"/>
    <col min="17" max="17" width="1.28515625" customWidth="1"/>
    <col min="18" max="20" width="8.28515625" customWidth="1"/>
    <col min="21" max="21" width="1.28515625" customWidth="1"/>
    <col min="22" max="24" width="8.28515625" customWidth="1"/>
    <col min="25" max="25" width="14" style="119" customWidth="1"/>
  </cols>
  <sheetData>
    <row r="1" spans="1:25" x14ac:dyDescent="0.25">
      <c r="A1" s="223" t="s">
        <v>299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</row>
    <row r="2" spans="1:25" x14ac:dyDescent="0.25">
      <c r="A2" s="224" t="s">
        <v>300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114" t="s">
        <v>0</v>
      </c>
    </row>
    <row r="3" spans="1:25" x14ac:dyDescent="0.25">
      <c r="A3" s="223" t="s">
        <v>195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</row>
    <row r="4" spans="1:25" x14ac:dyDescent="0.25">
      <c r="A4" s="224" t="s">
        <v>301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</row>
    <row r="5" spans="1:25" x14ac:dyDescent="0.25">
      <c r="A5" s="224" t="s">
        <v>182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120"/>
    </row>
    <row r="6" spans="1:25" x14ac:dyDescent="0.25">
      <c r="A6" s="227" t="s">
        <v>196</v>
      </c>
      <c r="B6" s="226" t="s">
        <v>130</v>
      </c>
      <c r="C6" s="226"/>
      <c r="D6" s="226"/>
      <c r="E6" s="82"/>
      <c r="F6" s="226" t="s">
        <v>158</v>
      </c>
      <c r="G6" s="226"/>
      <c r="H6" s="226"/>
      <c r="I6" s="82"/>
      <c r="J6" s="226" t="s">
        <v>159</v>
      </c>
      <c r="K6" s="226"/>
      <c r="L6" s="226"/>
      <c r="M6" s="82"/>
      <c r="N6" s="226" t="s">
        <v>160</v>
      </c>
      <c r="O6" s="226"/>
      <c r="P6" s="226"/>
      <c r="Q6" s="82"/>
      <c r="R6" s="226" t="s">
        <v>162</v>
      </c>
      <c r="S6" s="226"/>
      <c r="T6" s="226"/>
      <c r="U6" s="82"/>
      <c r="V6" s="226" t="s">
        <v>163</v>
      </c>
      <c r="W6" s="226"/>
      <c r="X6" s="226"/>
    </row>
    <row r="7" spans="1:25" x14ac:dyDescent="0.25">
      <c r="A7" s="227"/>
      <c r="B7" s="83" t="s">
        <v>130</v>
      </c>
      <c r="C7" s="83" t="s">
        <v>184</v>
      </c>
      <c r="D7" s="83" t="s">
        <v>185</v>
      </c>
      <c r="E7" s="82"/>
      <c r="F7" s="83" t="s">
        <v>130</v>
      </c>
      <c r="G7" s="83" t="s">
        <v>184</v>
      </c>
      <c r="H7" s="83" t="s">
        <v>185</v>
      </c>
      <c r="I7" s="82"/>
      <c r="J7" s="83" t="s">
        <v>130</v>
      </c>
      <c r="K7" s="83" t="s">
        <v>184</v>
      </c>
      <c r="L7" s="83" t="s">
        <v>185</v>
      </c>
      <c r="M7" s="82"/>
      <c r="N7" s="83" t="s">
        <v>130</v>
      </c>
      <c r="O7" s="83" t="s">
        <v>184</v>
      </c>
      <c r="P7" s="83" t="s">
        <v>185</v>
      </c>
      <c r="Q7" s="82"/>
      <c r="R7" s="83" t="s">
        <v>130</v>
      </c>
      <c r="S7" s="83" t="s">
        <v>184</v>
      </c>
      <c r="T7" s="83" t="s">
        <v>185</v>
      </c>
      <c r="U7" s="82"/>
      <c r="V7" s="83" t="s">
        <v>130</v>
      </c>
      <c r="W7" s="83" t="s">
        <v>184</v>
      </c>
      <c r="X7" s="83" t="s">
        <v>185</v>
      </c>
      <c r="Y7" s="120"/>
    </row>
    <row r="8" spans="1:25" x14ac:dyDescent="0.25">
      <c r="A8" s="25" t="s">
        <v>130</v>
      </c>
      <c r="B8" s="78">
        <f>SUM(B9:B31)</f>
        <v>14298</v>
      </c>
      <c r="C8" s="78">
        <f t="shared" ref="C8:X8" si="0">SUM(C9:C31)</f>
        <v>5999</v>
      </c>
      <c r="D8" s="78">
        <f t="shared" si="0"/>
        <v>8299</v>
      </c>
      <c r="E8" s="78"/>
      <c r="F8" s="78">
        <f t="shared" si="0"/>
        <v>1218</v>
      </c>
      <c r="G8" s="78">
        <f t="shared" si="0"/>
        <v>580</v>
      </c>
      <c r="H8" s="78">
        <f t="shared" si="0"/>
        <v>638</v>
      </c>
      <c r="I8" s="78"/>
      <c r="J8" s="78">
        <f t="shared" si="0"/>
        <v>1824</v>
      </c>
      <c r="K8" s="78">
        <f t="shared" si="0"/>
        <v>850</v>
      </c>
      <c r="L8" s="78">
        <f t="shared" si="0"/>
        <v>974</v>
      </c>
      <c r="M8" s="78"/>
      <c r="N8" s="78">
        <f t="shared" si="0"/>
        <v>2956</v>
      </c>
      <c r="O8" s="78">
        <f t="shared" si="0"/>
        <v>1285</v>
      </c>
      <c r="P8" s="78">
        <f t="shared" si="0"/>
        <v>1671</v>
      </c>
      <c r="Q8" s="78"/>
      <c r="R8" s="78">
        <f t="shared" si="0"/>
        <v>4001</v>
      </c>
      <c r="S8" s="78">
        <f t="shared" si="0"/>
        <v>1631</v>
      </c>
      <c r="T8" s="78">
        <f t="shared" si="0"/>
        <v>2370</v>
      </c>
      <c r="U8" s="78"/>
      <c r="V8" s="78">
        <f t="shared" si="0"/>
        <v>4299</v>
      </c>
      <c r="W8" s="78">
        <f t="shared" si="0"/>
        <v>1653</v>
      </c>
      <c r="X8" s="78">
        <f t="shared" si="0"/>
        <v>2646</v>
      </c>
    </row>
    <row r="9" spans="1:25" x14ac:dyDescent="0.25">
      <c r="A9" s="26" t="s">
        <v>197</v>
      </c>
      <c r="B9" s="79">
        <f>+F9+J9+N9+R9+V9</f>
        <v>193</v>
      </c>
      <c r="C9" s="79">
        <f t="shared" ref="C9:D9" si="1">+G9+K9+O9+S9+W9</f>
        <v>67</v>
      </c>
      <c r="D9" s="79">
        <f t="shared" si="1"/>
        <v>126</v>
      </c>
      <c r="E9" s="79"/>
      <c r="F9" s="79">
        <v>13</v>
      </c>
      <c r="G9" s="79">
        <v>7</v>
      </c>
      <c r="H9" s="79">
        <v>6</v>
      </c>
      <c r="I9" s="79"/>
      <c r="J9" s="79">
        <v>17</v>
      </c>
      <c r="K9" s="79">
        <v>8</v>
      </c>
      <c r="L9" s="79">
        <v>9</v>
      </c>
      <c r="M9" s="79"/>
      <c r="N9" s="79">
        <v>60</v>
      </c>
      <c r="O9" s="79">
        <v>23</v>
      </c>
      <c r="P9" s="79">
        <v>37</v>
      </c>
      <c r="Q9" s="79"/>
      <c r="R9" s="79">
        <v>60</v>
      </c>
      <c r="S9" s="79">
        <v>17</v>
      </c>
      <c r="T9" s="79">
        <v>43</v>
      </c>
      <c r="U9" s="79"/>
      <c r="V9" s="79">
        <v>43</v>
      </c>
      <c r="W9" s="79">
        <v>12</v>
      </c>
      <c r="X9" s="79">
        <v>31</v>
      </c>
      <c r="Y9" s="120"/>
    </row>
    <row r="10" spans="1:25" x14ac:dyDescent="0.25">
      <c r="A10" s="26" t="s">
        <v>198</v>
      </c>
      <c r="B10" s="79">
        <f t="shared" ref="B10:B31" si="2">+F10+J10+N10+R10+V10</f>
        <v>729</v>
      </c>
      <c r="C10" s="79">
        <f t="shared" ref="C10:C31" si="3">+G10+K10+O10+S10+W10</f>
        <v>360</v>
      </c>
      <c r="D10" s="79">
        <f t="shared" ref="D10:D31" si="4">+H10+L10+P10+T10+X10</f>
        <v>369</v>
      </c>
      <c r="E10" s="79"/>
      <c r="F10" s="79">
        <v>70</v>
      </c>
      <c r="G10" s="79">
        <v>42</v>
      </c>
      <c r="H10" s="79">
        <v>28</v>
      </c>
      <c r="I10" s="79"/>
      <c r="J10" s="79">
        <v>106</v>
      </c>
      <c r="K10" s="79">
        <v>65</v>
      </c>
      <c r="L10" s="79">
        <v>41</v>
      </c>
      <c r="M10" s="79"/>
      <c r="N10" s="79">
        <v>160</v>
      </c>
      <c r="O10" s="79">
        <v>78</v>
      </c>
      <c r="P10" s="79">
        <v>82</v>
      </c>
      <c r="Q10" s="79"/>
      <c r="R10" s="79">
        <v>165</v>
      </c>
      <c r="S10" s="79">
        <v>77</v>
      </c>
      <c r="T10" s="79">
        <v>88</v>
      </c>
      <c r="U10" s="79"/>
      <c r="V10" s="79">
        <v>228</v>
      </c>
      <c r="W10" s="79">
        <v>98</v>
      </c>
      <c r="X10" s="79">
        <v>130</v>
      </c>
    </row>
    <row r="11" spans="1:25" x14ac:dyDescent="0.25">
      <c r="A11" s="26" t="s">
        <v>200</v>
      </c>
      <c r="B11" s="79">
        <f t="shared" si="2"/>
        <v>718</v>
      </c>
      <c r="C11" s="79">
        <f t="shared" si="3"/>
        <v>235</v>
      </c>
      <c r="D11" s="79">
        <f t="shared" si="4"/>
        <v>483</v>
      </c>
      <c r="E11" s="79"/>
      <c r="F11" s="79">
        <v>71</v>
      </c>
      <c r="G11" s="79">
        <v>26</v>
      </c>
      <c r="H11" s="79">
        <v>45</v>
      </c>
      <c r="I11" s="79"/>
      <c r="J11" s="79">
        <v>100</v>
      </c>
      <c r="K11" s="79">
        <v>36</v>
      </c>
      <c r="L11" s="79">
        <v>64</v>
      </c>
      <c r="M11" s="79"/>
      <c r="N11" s="79">
        <v>139</v>
      </c>
      <c r="O11" s="79">
        <v>46</v>
      </c>
      <c r="P11" s="79">
        <v>93</v>
      </c>
      <c r="Q11" s="79"/>
      <c r="R11" s="79">
        <v>224</v>
      </c>
      <c r="S11" s="79">
        <v>74</v>
      </c>
      <c r="T11" s="79">
        <v>150</v>
      </c>
      <c r="U11" s="79"/>
      <c r="V11" s="79">
        <v>184</v>
      </c>
      <c r="W11" s="79">
        <v>53</v>
      </c>
      <c r="X11" s="79">
        <v>131</v>
      </c>
    </row>
    <row r="12" spans="1:25" x14ac:dyDescent="0.25">
      <c r="A12" s="26" t="s">
        <v>201</v>
      </c>
      <c r="B12" s="79">
        <f t="shared" si="2"/>
        <v>254</v>
      </c>
      <c r="C12" s="79">
        <f t="shared" si="3"/>
        <v>108</v>
      </c>
      <c r="D12" s="79">
        <f t="shared" si="4"/>
        <v>146</v>
      </c>
      <c r="E12" s="79"/>
      <c r="F12" s="79">
        <v>22</v>
      </c>
      <c r="G12" s="79">
        <v>11</v>
      </c>
      <c r="H12" s="79">
        <v>11</v>
      </c>
      <c r="I12" s="79"/>
      <c r="J12" s="79">
        <v>29</v>
      </c>
      <c r="K12" s="79">
        <v>12</v>
      </c>
      <c r="L12" s="79">
        <v>17</v>
      </c>
      <c r="M12" s="79"/>
      <c r="N12" s="79">
        <v>67</v>
      </c>
      <c r="O12" s="79">
        <v>31</v>
      </c>
      <c r="P12" s="79">
        <v>36</v>
      </c>
      <c r="Q12" s="79"/>
      <c r="R12" s="79">
        <v>55</v>
      </c>
      <c r="S12" s="79">
        <v>23</v>
      </c>
      <c r="T12" s="79">
        <v>32</v>
      </c>
      <c r="U12" s="79"/>
      <c r="V12" s="79">
        <v>81</v>
      </c>
      <c r="W12" s="79">
        <v>31</v>
      </c>
      <c r="X12" s="79">
        <v>50</v>
      </c>
      <c r="Y12" s="121"/>
    </row>
    <row r="13" spans="1:25" x14ac:dyDescent="0.25">
      <c r="A13" s="26" t="s">
        <v>202</v>
      </c>
      <c r="B13" s="79">
        <f t="shared" si="2"/>
        <v>938</v>
      </c>
      <c r="C13" s="79">
        <f t="shared" si="3"/>
        <v>363</v>
      </c>
      <c r="D13" s="79">
        <f t="shared" si="4"/>
        <v>575</v>
      </c>
      <c r="E13" s="79"/>
      <c r="F13" s="79">
        <v>41</v>
      </c>
      <c r="G13" s="79">
        <v>20</v>
      </c>
      <c r="H13" s="79">
        <v>21</v>
      </c>
      <c r="I13" s="79"/>
      <c r="J13" s="79">
        <v>96</v>
      </c>
      <c r="K13" s="79">
        <v>33</v>
      </c>
      <c r="L13" s="79">
        <v>63</v>
      </c>
      <c r="M13" s="79"/>
      <c r="N13" s="79">
        <v>171</v>
      </c>
      <c r="O13" s="79">
        <v>73</v>
      </c>
      <c r="P13" s="79">
        <v>98</v>
      </c>
      <c r="Q13" s="79"/>
      <c r="R13" s="79">
        <v>263</v>
      </c>
      <c r="S13" s="79">
        <v>90</v>
      </c>
      <c r="T13" s="79">
        <v>173</v>
      </c>
      <c r="U13" s="79"/>
      <c r="V13" s="79">
        <v>367</v>
      </c>
      <c r="W13" s="79">
        <v>147</v>
      </c>
      <c r="X13" s="79">
        <v>220</v>
      </c>
      <c r="Y13" s="120"/>
    </row>
    <row r="14" spans="1:25" x14ac:dyDescent="0.25">
      <c r="A14" s="26" t="s">
        <v>203</v>
      </c>
      <c r="B14" s="79">
        <f t="shared" si="2"/>
        <v>112</v>
      </c>
      <c r="C14" s="79">
        <f t="shared" si="3"/>
        <v>47</v>
      </c>
      <c r="D14" s="79">
        <f t="shared" si="4"/>
        <v>65</v>
      </c>
      <c r="E14" s="79"/>
      <c r="F14" s="79">
        <v>30</v>
      </c>
      <c r="G14" s="79">
        <v>12</v>
      </c>
      <c r="H14" s="79">
        <v>18</v>
      </c>
      <c r="I14" s="79"/>
      <c r="J14" s="79">
        <v>15</v>
      </c>
      <c r="K14" s="79">
        <v>10</v>
      </c>
      <c r="L14" s="79">
        <v>5</v>
      </c>
      <c r="M14" s="79"/>
      <c r="N14" s="79">
        <v>29</v>
      </c>
      <c r="O14" s="79">
        <v>9</v>
      </c>
      <c r="P14" s="79">
        <v>20</v>
      </c>
      <c r="Q14" s="79"/>
      <c r="R14" s="79">
        <v>20</v>
      </c>
      <c r="S14" s="79">
        <v>7</v>
      </c>
      <c r="T14" s="79">
        <v>13</v>
      </c>
      <c r="U14" s="79"/>
      <c r="V14" s="79">
        <v>18</v>
      </c>
      <c r="W14" s="79">
        <v>9</v>
      </c>
      <c r="X14" s="79">
        <v>9</v>
      </c>
      <c r="Y14" s="120"/>
    </row>
    <row r="15" spans="1:25" x14ac:dyDescent="0.25">
      <c r="A15" s="26" t="s">
        <v>204</v>
      </c>
      <c r="B15" s="79">
        <f t="shared" si="2"/>
        <v>1258</v>
      </c>
      <c r="C15" s="79">
        <f t="shared" si="3"/>
        <v>538</v>
      </c>
      <c r="D15" s="79">
        <f t="shared" si="4"/>
        <v>720</v>
      </c>
      <c r="E15" s="79"/>
      <c r="F15" s="79">
        <v>133</v>
      </c>
      <c r="G15" s="79">
        <v>56</v>
      </c>
      <c r="H15" s="79">
        <v>77</v>
      </c>
      <c r="I15" s="79"/>
      <c r="J15" s="79">
        <v>175</v>
      </c>
      <c r="K15" s="79">
        <v>83</v>
      </c>
      <c r="L15" s="79">
        <v>92</v>
      </c>
      <c r="M15" s="79"/>
      <c r="N15" s="79">
        <v>301</v>
      </c>
      <c r="O15" s="79">
        <v>128</v>
      </c>
      <c r="P15" s="79">
        <v>173</v>
      </c>
      <c r="Q15" s="79"/>
      <c r="R15" s="79">
        <v>316</v>
      </c>
      <c r="S15" s="79">
        <v>134</v>
      </c>
      <c r="T15" s="79">
        <v>182</v>
      </c>
      <c r="U15" s="79"/>
      <c r="V15" s="79">
        <v>333</v>
      </c>
      <c r="W15" s="79">
        <v>137</v>
      </c>
      <c r="X15" s="79">
        <v>196</v>
      </c>
      <c r="Y15" s="121"/>
    </row>
    <row r="16" spans="1:25" x14ac:dyDescent="0.25">
      <c r="A16" s="26" t="s">
        <v>205</v>
      </c>
      <c r="B16" s="79">
        <f t="shared" si="2"/>
        <v>1048</v>
      </c>
      <c r="C16" s="79">
        <f t="shared" si="3"/>
        <v>456</v>
      </c>
      <c r="D16" s="79">
        <f t="shared" si="4"/>
        <v>592</v>
      </c>
      <c r="E16" s="79"/>
      <c r="F16" s="79">
        <v>83</v>
      </c>
      <c r="G16" s="79">
        <v>38</v>
      </c>
      <c r="H16" s="79">
        <v>45</v>
      </c>
      <c r="I16" s="79"/>
      <c r="J16" s="79">
        <v>133</v>
      </c>
      <c r="K16" s="79">
        <v>62</v>
      </c>
      <c r="L16" s="79">
        <v>71</v>
      </c>
      <c r="M16" s="79"/>
      <c r="N16" s="79">
        <v>204</v>
      </c>
      <c r="O16" s="79">
        <v>102</v>
      </c>
      <c r="P16" s="79">
        <v>102</v>
      </c>
      <c r="Q16" s="79"/>
      <c r="R16" s="79">
        <v>279</v>
      </c>
      <c r="S16" s="79">
        <v>111</v>
      </c>
      <c r="T16" s="79">
        <v>168</v>
      </c>
      <c r="U16" s="79"/>
      <c r="V16" s="79">
        <v>349</v>
      </c>
      <c r="W16" s="79">
        <v>143</v>
      </c>
      <c r="X16" s="79">
        <v>206</v>
      </c>
      <c r="Y16" s="121"/>
    </row>
    <row r="17" spans="1:25" x14ac:dyDescent="0.25">
      <c r="A17" s="108" t="s">
        <v>208</v>
      </c>
      <c r="B17" s="79">
        <f t="shared" si="2"/>
        <v>1882</v>
      </c>
      <c r="C17" s="79">
        <f t="shared" si="3"/>
        <v>746</v>
      </c>
      <c r="D17" s="79">
        <f t="shared" si="4"/>
        <v>1136</v>
      </c>
      <c r="E17" s="79"/>
      <c r="F17" s="79">
        <v>161</v>
      </c>
      <c r="G17" s="79">
        <v>62</v>
      </c>
      <c r="H17" s="79">
        <v>99</v>
      </c>
      <c r="I17" s="79"/>
      <c r="J17" s="79">
        <v>232</v>
      </c>
      <c r="K17" s="79">
        <v>95</v>
      </c>
      <c r="L17" s="79">
        <v>137</v>
      </c>
      <c r="M17" s="79"/>
      <c r="N17" s="79">
        <v>395</v>
      </c>
      <c r="O17" s="79">
        <v>154</v>
      </c>
      <c r="P17" s="79">
        <v>241</v>
      </c>
      <c r="Q17" s="79"/>
      <c r="R17" s="79">
        <v>563</v>
      </c>
      <c r="S17" s="79">
        <v>230</v>
      </c>
      <c r="T17" s="79">
        <v>333</v>
      </c>
      <c r="U17" s="79"/>
      <c r="V17" s="79">
        <v>531</v>
      </c>
      <c r="W17" s="79">
        <v>205</v>
      </c>
      <c r="X17" s="79">
        <v>326</v>
      </c>
      <c r="Y17" s="121"/>
    </row>
    <row r="18" spans="1:25" x14ac:dyDescent="0.25">
      <c r="A18" s="26" t="s">
        <v>209</v>
      </c>
      <c r="B18" s="79">
        <f t="shared" si="2"/>
        <v>276</v>
      </c>
      <c r="C18" s="79">
        <f t="shared" si="3"/>
        <v>113</v>
      </c>
      <c r="D18" s="79">
        <f t="shared" si="4"/>
        <v>163</v>
      </c>
      <c r="E18" s="79"/>
      <c r="F18" s="79">
        <v>16</v>
      </c>
      <c r="G18" s="79">
        <v>9</v>
      </c>
      <c r="H18" s="79">
        <v>7</v>
      </c>
      <c r="I18" s="79"/>
      <c r="J18" s="79">
        <v>26</v>
      </c>
      <c r="K18" s="79">
        <v>11</v>
      </c>
      <c r="L18" s="79">
        <v>15</v>
      </c>
      <c r="M18" s="79"/>
      <c r="N18" s="79">
        <v>39</v>
      </c>
      <c r="O18" s="79">
        <v>21</v>
      </c>
      <c r="P18" s="79">
        <v>18</v>
      </c>
      <c r="Q18" s="79"/>
      <c r="R18" s="79">
        <v>90</v>
      </c>
      <c r="S18" s="79">
        <v>36</v>
      </c>
      <c r="T18" s="79">
        <v>54</v>
      </c>
      <c r="U18" s="79"/>
      <c r="V18" s="79">
        <v>105</v>
      </c>
      <c r="W18" s="79">
        <v>36</v>
      </c>
      <c r="X18" s="79">
        <v>69</v>
      </c>
      <c r="Y18" s="121"/>
    </row>
    <row r="19" spans="1:25" x14ac:dyDescent="0.25">
      <c r="A19" s="26" t="s">
        <v>210</v>
      </c>
      <c r="B19" s="79">
        <f t="shared" si="2"/>
        <v>978</v>
      </c>
      <c r="C19" s="79">
        <f t="shared" si="3"/>
        <v>412</v>
      </c>
      <c r="D19" s="79">
        <f t="shared" si="4"/>
        <v>566</v>
      </c>
      <c r="E19" s="79"/>
      <c r="F19" s="79">
        <v>108</v>
      </c>
      <c r="G19" s="79">
        <v>53</v>
      </c>
      <c r="H19" s="79">
        <v>55</v>
      </c>
      <c r="I19" s="79"/>
      <c r="J19" s="79">
        <v>147</v>
      </c>
      <c r="K19" s="79">
        <v>64</v>
      </c>
      <c r="L19" s="79">
        <v>83</v>
      </c>
      <c r="M19" s="79"/>
      <c r="N19" s="79">
        <v>211</v>
      </c>
      <c r="O19" s="79">
        <v>100</v>
      </c>
      <c r="P19" s="79">
        <v>111</v>
      </c>
      <c r="Q19" s="79"/>
      <c r="R19" s="79">
        <v>241</v>
      </c>
      <c r="S19" s="79">
        <v>100</v>
      </c>
      <c r="T19" s="79">
        <v>141</v>
      </c>
      <c r="U19" s="79"/>
      <c r="V19" s="79">
        <v>271</v>
      </c>
      <c r="W19" s="79">
        <v>95</v>
      </c>
      <c r="X19" s="79">
        <v>176</v>
      </c>
      <c r="Y19" s="121"/>
    </row>
    <row r="20" spans="1:25" x14ac:dyDescent="0.25">
      <c r="A20" s="26" t="s">
        <v>211</v>
      </c>
      <c r="B20" s="79">
        <f t="shared" si="2"/>
        <v>622</v>
      </c>
      <c r="C20" s="79">
        <f t="shared" si="3"/>
        <v>251</v>
      </c>
      <c r="D20" s="79">
        <f t="shared" si="4"/>
        <v>371</v>
      </c>
      <c r="E20" s="79"/>
      <c r="F20" s="79">
        <v>36</v>
      </c>
      <c r="G20" s="79">
        <v>17</v>
      </c>
      <c r="H20" s="79">
        <v>19</v>
      </c>
      <c r="I20" s="79"/>
      <c r="J20" s="79">
        <v>49</v>
      </c>
      <c r="K20" s="79">
        <v>20</v>
      </c>
      <c r="L20" s="79">
        <v>29</v>
      </c>
      <c r="M20" s="79"/>
      <c r="N20" s="79">
        <v>117</v>
      </c>
      <c r="O20" s="79">
        <v>53</v>
      </c>
      <c r="P20" s="79">
        <v>64</v>
      </c>
      <c r="Q20" s="79"/>
      <c r="R20" s="79">
        <v>232</v>
      </c>
      <c r="S20" s="79">
        <v>90</v>
      </c>
      <c r="T20" s="79">
        <v>142</v>
      </c>
      <c r="U20" s="79"/>
      <c r="V20" s="79">
        <v>188</v>
      </c>
      <c r="W20" s="79">
        <v>71</v>
      </c>
      <c r="X20" s="79">
        <v>117</v>
      </c>
      <c r="Y20" s="120"/>
    </row>
    <row r="21" spans="1:25" x14ac:dyDescent="0.25">
      <c r="A21" s="26" t="s">
        <v>212</v>
      </c>
      <c r="B21" s="79">
        <f t="shared" si="2"/>
        <v>713</v>
      </c>
      <c r="C21" s="79">
        <f t="shared" si="3"/>
        <v>275</v>
      </c>
      <c r="D21" s="79">
        <f t="shared" si="4"/>
        <v>438</v>
      </c>
      <c r="E21" s="79"/>
      <c r="F21" s="79">
        <v>58</v>
      </c>
      <c r="G21" s="79">
        <v>25</v>
      </c>
      <c r="H21" s="79">
        <v>33</v>
      </c>
      <c r="I21" s="79"/>
      <c r="J21" s="79">
        <v>83</v>
      </c>
      <c r="K21" s="79">
        <v>39</v>
      </c>
      <c r="L21" s="79">
        <v>44</v>
      </c>
      <c r="M21" s="79"/>
      <c r="N21" s="79">
        <v>168</v>
      </c>
      <c r="O21" s="79">
        <v>75</v>
      </c>
      <c r="P21" s="79">
        <v>93</v>
      </c>
      <c r="Q21" s="79"/>
      <c r="R21" s="79">
        <v>215</v>
      </c>
      <c r="S21" s="79">
        <v>81</v>
      </c>
      <c r="T21" s="79">
        <v>134</v>
      </c>
      <c r="U21" s="79"/>
      <c r="V21" s="79">
        <v>189</v>
      </c>
      <c r="W21" s="79">
        <v>55</v>
      </c>
      <c r="X21" s="79">
        <v>134</v>
      </c>
      <c r="Y21" s="121"/>
    </row>
    <row r="22" spans="1:25" x14ac:dyDescent="0.25">
      <c r="A22" s="26" t="s">
        <v>213</v>
      </c>
      <c r="B22" s="79">
        <f t="shared" si="2"/>
        <v>86</v>
      </c>
      <c r="C22" s="79">
        <f t="shared" si="3"/>
        <v>39</v>
      </c>
      <c r="D22" s="79">
        <f t="shared" si="4"/>
        <v>47</v>
      </c>
      <c r="E22" s="79"/>
      <c r="F22" s="79">
        <v>7</v>
      </c>
      <c r="G22" s="79">
        <v>3</v>
      </c>
      <c r="H22" s="79">
        <v>4</v>
      </c>
      <c r="I22" s="79"/>
      <c r="J22" s="79">
        <v>16</v>
      </c>
      <c r="K22" s="79">
        <v>5</v>
      </c>
      <c r="L22" s="79">
        <v>11</v>
      </c>
      <c r="M22" s="79"/>
      <c r="N22" s="79">
        <v>12</v>
      </c>
      <c r="O22" s="79">
        <v>5</v>
      </c>
      <c r="P22" s="79">
        <v>7</v>
      </c>
      <c r="Q22" s="79"/>
      <c r="R22" s="79">
        <v>27</v>
      </c>
      <c r="S22" s="79">
        <v>14</v>
      </c>
      <c r="T22" s="79">
        <v>13</v>
      </c>
      <c r="U22" s="79"/>
      <c r="V22" s="79">
        <v>24</v>
      </c>
      <c r="W22" s="79">
        <v>12</v>
      </c>
      <c r="X22" s="79">
        <v>12</v>
      </c>
      <c r="Y22" s="121"/>
    </row>
    <row r="23" spans="1:25" x14ac:dyDescent="0.25">
      <c r="A23" s="26" t="s">
        <v>214</v>
      </c>
      <c r="B23" s="79">
        <f t="shared" si="2"/>
        <v>99</v>
      </c>
      <c r="C23" s="79">
        <f t="shared" si="3"/>
        <v>36</v>
      </c>
      <c r="D23" s="79">
        <f t="shared" si="4"/>
        <v>63</v>
      </c>
      <c r="E23" s="79"/>
      <c r="F23" s="79">
        <v>10</v>
      </c>
      <c r="G23" s="79">
        <v>4</v>
      </c>
      <c r="H23" s="79">
        <v>6</v>
      </c>
      <c r="I23" s="79"/>
      <c r="J23" s="79">
        <v>11</v>
      </c>
      <c r="K23" s="79">
        <v>6</v>
      </c>
      <c r="L23" s="79">
        <v>5</v>
      </c>
      <c r="M23" s="79"/>
      <c r="N23" s="79">
        <v>13</v>
      </c>
      <c r="O23" s="79">
        <v>3</v>
      </c>
      <c r="P23" s="79">
        <v>10</v>
      </c>
      <c r="Q23" s="79"/>
      <c r="R23" s="79">
        <v>20</v>
      </c>
      <c r="S23" s="79">
        <v>8</v>
      </c>
      <c r="T23" s="79">
        <v>12</v>
      </c>
      <c r="U23" s="79"/>
      <c r="V23" s="79">
        <v>45</v>
      </c>
      <c r="W23" s="79">
        <v>15</v>
      </c>
      <c r="X23" s="79">
        <v>30</v>
      </c>
      <c r="Y23" s="121"/>
    </row>
    <row r="24" spans="1:25" x14ac:dyDescent="0.25">
      <c r="A24" s="26" t="s">
        <v>215</v>
      </c>
      <c r="B24" s="79">
        <f t="shared" si="2"/>
        <v>235</v>
      </c>
      <c r="C24" s="79">
        <f t="shared" si="3"/>
        <v>101</v>
      </c>
      <c r="D24" s="79">
        <f t="shared" si="4"/>
        <v>134</v>
      </c>
      <c r="E24" s="79"/>
      <c r="F24" s="79">
        <v>12</v>
      </c>
      <c r="G24" s="79">
        <v>6</v>
      </c>
      <c r="H24" s="79">
        <v>6</v>
      </c>
      <c r="I24" s="79"/>
      <c r="J24" s="79">
        <v>32</v>
      </c>
      <c r="K24" s="79">
        <v>17</v>
      </c>
      <c r="L24" s="79">
        <v>15</v>
      </c>
      <c r="M24" s="79"/>
      <c r="N24" s="79">
        <v>44</v>
      </c>
      <c r="O24" s="79">
        <v>18</v>
      </c>
      <c r="P24" s="79">
        <v>26</v>
      </c>
      <c r="Q24" s="79"/>
      <c r="R24" s="79">
        <v>56</v>
      </c>
      <c r="S24" s="79">
        <v>26</v>
      </c>
      <c r="T24" s="79">
        <v>30</v>
      </c>
      <c r="U24" s="79"/>
      <c r="V24" s="79">
        <v>91</v>
      </c>
      <c r="W24" s="79">
        <v>34</v>
      </c>
      <c r="X24" s="79">
        <v>57</v>
      </c>
      <c r="Y24" s="121"/>
    </row>
    <row r="25" spans="1:25" x14ac:dyDescent="0.25">
      <c r="A25" s="26" t="s">
        <v>216</v>
      </c>
      <c r="B25" s="79">
        <f t="shared" si="2"/>
        <v>240</v>
      </c>
      <c r="C25" s="79">
        <f t="shared" si="3"/>
        <v>95</v>
      </c>
      <c r="D25" s="79">
        <f t="shared" si="4"/>
        <v>145</v>
      </c>
      <c r="E25" s="79"/>
      <c r="F25" s="79">
        <v>13</v>
      </c>
      <c r="G25" s="79">
        <v>9</v>
      </c>
      <c r="H25" s="79">
        <v>4</v>
      </c>
      <c r="I25" s="79"/>
      <c r="J25" s="79">
        <v>24</v>
      </c>
      <c r="K25" s="79">
        <v>8</v>
      </c>
      <c r="L25" s="79">
        <v>16</v>
      </c>
      <c r="M25" s="79"/>
      <c r="N25" s="79">
        <v>43</v>
      </c>
      <c r="O25" s="79">
        <v>19</v>
      </c>
      <c r="P25" s="79">
        <v>24</v>
      </c>
      <c r="Q25" s="79"/>
      <c r="R25" s="79">
        <v>73</v>
      </c>
      <c r="S25" s="79">
        <v>27</v>
      </c>
      <c r="T25" s="79">
        <v>46</v>
      </c>
      <c r="U25" s="79"/>
      <c r="V25" s="79">
        <v>87</v>
      </c>
      <c r="W25" s="79">
        <v>32</v>
      </c>
      <c r="X25" s="79">
        <v>55</v>
      </c>
      <c r="Y25" s="121"/>
    </row>
    <row r="26" spans="1:25" x14ac:dyDescent="0.25">
      <c r="A26" s="26" t="s">
        <v>217</v>
      </c>
      <c r="B26" s="79">
        <f t="shared" si="2"/>
        <v>1258</v>
      </c>
      <c r="C26" s="79">
        <f t="shared" si="3"/>
        <v>592</v>
      </c>
      <c r="D26" s="79">
        <f t="shared" si="4"/>
        <v>666</v>
      </c>
      <c r="E26" s="79"/>
      <c r="F26" s="79">
        <v>104</v>
      </c>
      <c r="G26" s="79">
        <v>54</v>
      </c>
      <c r="H26" s="79">
        <v>50</v>
      </c>
      <c r="I26" s="79"/>
      <c r="J26" s="79">
        <v>162</v>
      </c>
      <c r="K26" s="79">
        <v>95</v>
      </c>
      <c r="L26" s="79">
        <v>67</v>
      </c>
      <c r="M26" s="79"/>
      <c r="N26" s="79">
        <v>256</v>
      </c>
      <c r="O26" s="79">
        <v>106</v>
      </c>
      <c r="P26" s="79">
        <v>150</v>
      </c>
      <c r="Q26" s="79"/>
      <c r="R26" s="79">
        <v>338</v>
      </c>
      <c r="S26" s="79">
        <v>170</v>
      </c>
      <c r="T26" s="79">
        <v>168</v>
      </c>
      <c r="U26" s="79"/>
      <c r="V26" s="79">
        <v>398</v>
      </c>
      <c r="W26" s="79">
        <v>167</v>
      </c>
      <c r="X26" s="79">
        <v>231</v>
      </c>
      <c r="Y26" s="121"/>
    </row>
    <row r="27" spans="1:25" x14ac:dyDescent="0.25">
      <c r="A27" s="26" t="s">
        <v>218</v>
      </c>
      <c r="B27" s="79">
        <f t="shared" si="2"/>
        <v>768</v>
      </c>
      <c r="C27" s="79">
        <f t="shared" si="3"/>
        <v>355</v>
      </c>
      <c r="D27" s="79">
        <f t="shared" si="4"/>
        <v>413</v>
      </c>
      <c r="E27" s="79"/>
      <c r="F27" s="79">
        <v>62</v>
      </c>
      <c r="G27" s="79">
        <v>40</v>
      </c>
      <c r="H27" s="79">
        <v>22</v>
      </c>
      <c r="I27" s="79"/>
      <c r="J27" s="79">
        <v>136</v>
      </c>
      <c r="K27" s="79">
        <v>64</v>
      </c>
      <c r="L27" s="79">
        <v>72</v>
      </c>
      <c r="M27" s="79"/>
      <c r="N27" s="79">
        <v>178</v>
      </c>
      <c r="O27" s="79">
        <v>80</v>
      </c>
      <c r="P27" s="79">
        <v>98</v>
      </c>
      <c r="Q27" s="79"/>
      <c r="R27" s="79">
        <v>226</v>
      </c>
      <c r="S27" s="79">
        <v>90</v>
      </c>
      <c r="T27" s="79">
        <v>136</v>
      </c>
      <c r="U27" s="79"/>
      <c r="V27" s="79">
        <v>166</v>
      </c>
      <c r="W27" s="79">
        <v>81</v>
      </c>
      <c r="X27" s="79">
        <v>85</v>
      </c>
      <c r="Y27" s="121"/>
    </row>
    <row r="28" spans="1:25" x14ac:dyDescent="0.25">
      <c r="A28" s="26" t="s">
        <v>219</v>
      </c>
      <c r="B28" s="79">
        <f t="shared" si="2"/>
        <v>403</v>
      </c>
      <c r="C28" s="79">
        <f t="shared" si="3"/>
        <v>169</v>
      </c>
      <c r="D28" s="79">
        <f t="shared" si="4"/>
        <v>234</v>
      </c>
      <c r="E28" s="79"/>
      <c r="F28" s="79">
        <v>19</v>
      </c>
      <c r="G28" s="79">
        <v>12</v>
      </c>
      <c r="H28" s="79">
        <v>7</v>
      </c>
      <c r="I28" s="79"/>
      <c r="J28" s="79">
        <v>47</v>
      </c>
      <c r="K28" s="79">
        <v>22</v>
      </c>
      <c r="L28" s="79">
        <v>25</v>
      </c>
      <c r="M28" s="79"/>
      <c r="N28" s="79">
        <v>84</v>
      </c>
      <c r="O28" s="79">
        <v>36</v>
      </c>
      <c r="P28" s="79">
        <v>48</v>
      </c>
      <c r="Q28" s="79"/>
      <c r="R28" s="79">
        <v>120</v>
      </c>
      <c r="S28" s="79">
        <v>48</v>
      </c>
      <c r="T28" s="79">
        <v>72</v>
      </c>
      <c r="U28" s="79"/>
      <c r="V28" s="79">
        <v>133</v>
      </c>
      <c r="W28" s="79">
        <v>51</v>
      </c>
      <c r="X28" s="79">
        <v>82</v>
      </c>
      <c r="Y28" s="121"/>
    </row>
    <row r="29" spans="1:25" x14ac:dyDescent="0.25">
      <c r="A29" s="26" t="s">
        <v>221</v>
      </c>
      <c r="B29" s="79">
        <f t="shared" si="2"/>
        <v>930</v>
      </c>
      <c r="C29" s="79">
        <f t="shared" si="3"/>
        <v>411</v>
      </c>
      <c r="D29" s="79">
        <f t="shared" si="4"/>
        <v>519</v>
      </c>
      <c r="E29" s="79"/>
      <c r="F29" s="79">
        <v>110</v>
      </c>
      <c r="G29" s="79">
        <v>53</v>
      </c>
      <c r="H29" s="79">
        <v>57</v>
      </c>
      <c r="I29" s="79"/>
      <c r="J29" s="79">
        <v>128</v>
      </c>
      <c r="K29" s="79">
        <v>63</v>
      </c>
      <c r="L29" s="79">
        <v>65</v>
      </c>
      <c r="M29" s="79"/>
      <c r="N29" s="79">
        <v>147</v>
      </c>
      <c r="O29" s="79">
        <v>71</v>
      </c>
      <c r="P29" s="79">
        <v>76</v>
      </c>
      <c r="Q29" s="79"/>
      <c r="R29" s="79">
        <v>275</v>
      </c>
      <c r="S29" s="79">
        <v>122</v>
      </c>
      <c r="T29" s="79">
        <v>153</v>
      </c>
      <c r="U29" s="79"/>
      <c r="V29" s="79">
        <v>270</v>
      </c>
      <c r="W29" s="79">
        <v>102</v>
      </c>
      <c r="X29" s="79">
        <v>168</v>
      </c>
      <c r="Y29" s="121"/>
    </row>
    <row r="30" spans="1:25" x14ac:dyDescent="0.25">
      <c r="A30" s="26" t="s">
        <v>222</v>
      </c>
      <c r="B30" s="79">
        <f t="shared" si="2"/>
        <v>483</v>
      </c>
      <c r="C30" s="79">
        <f t="shared" si="3"/>
        <v>196</v>
      </c>
      <c r="D30" s="79">
        <f t="shared" si="4"/>
        <v>287</v>
      </c>
      <c r="E30" s="79"/>
      <c r="F30" s="79">
        <v>32</v>
      </c>
      <c r="G30" s="79">
        <v>15</v>
      </c>
      <c r="H30" s="79">
        <v>17</v>
      </c>
      <c r="I30" s="79"/>
      <c r="J30" s="79">
        <v>52</v>
      </c>
      <c r="K30" s="79">
        <v>29</v>
      </c>
      <c r="L30" s="79">
        <v>23</v>
      </c>
      <c r="M30" s="79"/>
      <c r="N30" s="79">
        <v>100</v>
      </c>
      <c r="O30" s="79">
        <v>48</v>
      </c>
      <c r="P30" s="79">
        <v>52</v>
      </c>
      <c r="Q30" s="79"/>
      <c r="R30" s="79">
        <v>128</v>
      </c>
      <c r="S30" s="79">
        <v>49</v>
      </c>
      <c r="T30" s="79">
        <v>79</v>
      </c>
      <c r="U30" s="79"/>
      <c r="V30" s="79">
        <v>171</v>
      </c>
      <c r="W30" s="79">
        <v>55</v>
      </c>
      <c r="X30" s="79">
        <v>116</v>
      </c>
    </row>
    <row r="31" spans="1:25" ht="15.75" thickBot="1" x14ac:dyDescent="0.3">
      <c r="A31" s="27" t="s">
        <v>223</v>
      </c>
      <c r="B31" s="141">
        <f t="shared" si="2"/>
        <v>75</v>
      </c>
      <c r="C31" s="141">
        <f t="shared" si="3"/>
        <v>34</v>
      </c>
      <c r="D31" s="141">
        <f t="shared" si="4"/>
        <v>41</v>
      </c>
      <c r="E31" s="141"/>
      <c r="F31" s="141">
        <v>7</v>
      </c>
      <c r="G31" s="141">
        <v>6</v>
      </c>
      <c r="H31" s="141">
        <v>1</v>
      </c>
      <c r="I31" s="141"/>
      <c r="J31" s="141">
        <v>8</v>
      </c>
      <c r="K31" s="141">
        <v>3</v>
      </c>
      <c r="L31" s="141">
        <v>5</v>
      </c>
      <c r="M31" s="141"/>
      <c r="N31" s="141">
        <v>18</v>
      </c>
      <c r="O31" s="141">
        <v>6</v>
      </c>
      <c r="P31" s="141">
        <v>12</v>
      </c>
      <c r="Q31" s="141"/>
      <c r="R31" s="141">
        <v>15</v>
      </c>
      <c r="S31" s="141">
        <v>7</v>
      </c>
      <c r="T31" s="141">
        <v>8</v>
      </c>
      <c r="U31" s="141"/>
      <c r="V31" s="141">
        <v>27</v>
      </c>
      <c r="W31" s="141">
        <v>12</v>
      </c>
      <c r="X31" s="141">
        <v>15</v>
      </c>
      <c r="Y31" s="121"/>
    </row>
    <row r="32" spans="1:25" x14ac:dyDescent="0.25">
      <c r="A32" s="218" t="s">
        <v>122</v>
      </c>
      <c r="B32" s="218"/>
      <c r="C32" s="218"/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Y32" s="121"/>
    </row>
    <row r="33" spans="25:25" x14ac:dyDescent="0.25">
      <c r="Y33" s="121"/>
    </row>
    <row r="34" spans="25:25" x14ac:dyDescent="0.25">
      <c r="Y34" s="121"/>
    </row>
    <row r="35" spans="25:25" x14ac:dyDescent="0.25">
      <c r="Y35" s="121"/>
    </row>
    <row r="36" spans="25:25" x14ac:dyDescent="0.25">
      <c r="Y36" s="121"/>
    </row>
    <row r="37" spans="25:25" x14ac:dyDescent="0.25">
      <c r="Y37" s="120"/>
    </row>
    <row r="38" spans="25:25" x14ac:dyDescent="0.25">
      <c r="Y38" s="121"/>
    </row>
    <row r="39" spans="25:25" x14ac:dyDescent="0.25">
      <c r="Y39" s="121"/>
    </row>
    <row r="40" spans="25:25" x14ac:dyDescent="0.25">
      <c r="Y40" s="121"/>
    </row>
  </sheetData>
  <mergeCells count="13">
    <mergeCell ref="R6:T6"/>
    <mergeCell ref="V6:X6"/>
    <mergeCell ref="A32:O32"/>
    <mergeCell ref="A1:X1"/>
    <mergeCell ref="A2:X2"/>
    <mergeCell ref="A3:X3"/>
    <mergeCell ref="A4:X4"/>
    <mergeCell ref="A5:X5"/>
    <mergeCell ref="A6:A7"/>
    <mergeCell ref="B6:D6"/>
    <mergeCell ref="F6:H6"/>
    <mergeCell ref="J6:L6"/>
    <mergeCell ref="N6:P6"/>
  </mergeCells>
  <hyperlinks>
    <hyperlink ref="Y2" location="Contenido!A1" display="Contenido" xr:uid="{89B4EF02-B02B-4F8C-9655-E2103B8EE05E}"/>
  </hyperlinks>
  <pageMargins left="0.7" right="0.7" top="0.75" bottom="0.75" header="0.3" footer="0.3"/>
  <pageSetup orientation="landscape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F10A7-A18C-42E2-8F6B-A8E2E81437C6}">
  <sheetPr>
    <tabColor rgb="FFF2DAB1"/>
    <pageSetUpPr fitToPage="1"/>
  </sheetPr>
  <dimension ref="A1:Y40"/>
  <sheetViews>
    <sheetView showGridLines="0" workbookViewId="0">
      <selection activeCell="Y2" sqref="Y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140625" customWidth="1"/>
    <col min="6" max="8" width="8.28515625" customWidth="1"/>
    <col min="9" max="9" width="1" customWidth="1"/>
    <col min="10" max="12" width="8.28515625" customWidth="1"/>
    <col min="13" max="13" width="1.5703125" customWidth="1"/>
    <col min="14" max="16" width="8.28515625" customWidth="1"/>
    <col min="17" max="17" width="1.28515625" customWidth="1"/>
    <col min="18" max="20" width="8.28515625" customWidth="1"/>
    <col min="21" max="21" width="1.140625" customWidth="1"/>
    <col min="22" max="24" width="8.28515625" customWidth="1"/>
    <col min="25" max="25" width="14" style="119" customWidth="1"/>
  </cols>
  <sheetData>
    <row r="1" spans="1:25" x14ac:dyDescent="0.25">
      <c r="A1" s="223" t="s">
        <v>302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</row>
    <row r="2" spans="1:25" x14ac:dyDescent="0.25">
      <c r="A2" s="224" t="s">
        <v>303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114" t="s">
        <v>0</v>
      </c>
    </row>
    <row r="3" spans="1:25" x14ac:dyDescent="0.25">
      <c r="A3" s="223" t="s">
        <v>195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</row>
    <row r="4" spans="1:25" x14ac:dyDescent="0.25">
      <c r="A4" s="224" t="s">
        <v>301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</row>
    <row r="5" spans="1:25" x14ac:dyDescent="0.25">
      <c r="A5" s="224" t="s">
        <v>182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120"/>
    </row>
    <row r="6" spans="1:25" x14ac:dyDescent="0.25">
      <c r="A6" s="227" t="s">
        <v>196</v>
      </c>
      <c r="B6" s="226" t="s">
        <v>130</v>
      </c>
      <c r="C6" s="226"/>
      <c r="D6" s="226"/>
      <c r="E6" s="82"/>
      <c r="F6" s="226" t="s">
        <v>158</v>
      </c>
      <c r="G6" s="226"/>
      <c r="H6" s="226"/>
      <c r="I6" s="82"/>
      <c r="J6" s="226" t="s">
        <v>159</v>
      </c>
      <c r="K6" s="226"/>
      <c r="L6" s="226"/>
      <c r="M6" s="82"/>
      <c r="N6" s="226" t="s">
        <v>160</v>
      </c>
      <c r="O6" s="226"/>
      <c r="P6" s="226"/>
      <c r="Q6" s="82"/>
      <c r="R6" s="226" t="s">
        <v>162</v>
      </c>
      <c r="S6" s="226"/>
      <c r="T6" s="226"/>
      <c r="U6" s="82"/>
      <c r="V6" s="226" t="s">
        <v>163</v>
      </c>
      <c r="W6" s="226"/>
      <c r="X6" s="226"/>
    </row>
    <row r="7" spans="1:25" x14ac:dyDescent="0.25">
      <c r="A7" s="227"/>
      <c r="B7" s="83" t="s">
        <v>130</v>
      </c>
      <c r="C7" s="83" t="s">
        <v>184</v>
      </c>
      <c r="D7" s="83" t="s">
        <v>185</v>
      </c>
      <c r="E7" s="82"/>
      <c r="F7" s="83" t="s">
        <v>130</v>
      </c>
      <c r="G7" s="83" t="s">
        <v>184</v>
      </c>
      <c r="H7" s="83" t="s">
        <v>185</v>
      </c>
      <c r="I7" s="82"/>
      <c r="J7" s="83" t="s">
        <v>130</v>
      </c>
      <c r="K7" s="83" t="s">
        <v>184</v>
      </c>
      <c r="L7" s="83" t="s">
        <v>185</v>
      </c>
      <c r="M7" s="82"/>
      <c r="N7" s="83" t="s">
        <v>130</v>
      </c>
      <c r="O7" s="83" t="s">
        <v>184</v>
      </c>
      <c r="P7" s="83" t="s">
        <v>185</v>
      </c>
      <c r="Q7" s="82"/>
      <c r="R7" s="83" t="s">
        <v>130</v>
      </c>
      <c r="S7" s="83" t="s">
        <v>184</v>
      </c>
      <c r="T7" s="83" t="s">
        <v>185</v>
      </c>
      <c r="U7" s="82"/>
      <c r="V7" s="83" t="s">
        <v>130</v>
      </c>
      <c r="W7" s="83" t="s">
        <v>184</v>
      </c>
      <c r="X7" s="83" t="s">
        <v>185</v>
      </c>
      <c r="Y7" s="120"/>
    </row>
    <row r="8" spans="1:25" s="2" customFormat="1" x14ac:dyDescent="0.25">
      <c r="A8" s="25" t="s">
        <v>130</v>
      </c>
      <c r="B8" s="80">
        <v>69.566486644285504</v>
      </c>
      <c r="C8" s="80">
        <v>64.132991233696814</v>
      </c>
      <c r="D8" s="80">
        <v>74.104830788463261</v>
      </c>
      <c r="E8" s="80"/>
      <c r="F8" s="80">
        <v>55.288243304584661</v>
      </c>
      <c r="G8" s="80">
        <v>49.956933677863915</v>
      </c>
      <c r="H8" s="80">
        <v>61.228406909788866</v>
      </c>
      <c r="I8" s="80"/>
      <c r="J8" s="80">
        <v>61.642446772558301</v>
      </c>
      <c r="K8" s="80">
        <v>57.316250842886042</v>
      </c>
      <c r="L8" s="80">
        <v>65.989159891598916</v>
      </c>
      <c r="M8" s="80"/>
      <c r="N8" s="80">
        <v>73.368081409779109</v>
      </c>
      <c r="O8" s="80">
        <v>67.418677859391394</v>
      </c>
      <c r="P8" s="80">
        <v>78.70937352802639</v>
      </c>
      <c r="Q8" s="80"/>
      <c r="R8" s="80">
        <v>65.611675959330924</v>
      </c>
      <c r="S8" s="80">
        <v>60.880925718551701</v>
      </c>
      <c r="T8" s="80">
        <v>69.318514185434339</v>
      </c>
      <c r="U8" s="80"/>
      <c r="V8" s="80">
        <v>81.667933130699083</v>
      </c>
      <c r="W8" s="80">
        <v>77.788235294117641</v>
      </c>
      <c r="X8" s="80">
        <v>84.294361261548261</v>
      </c>
      <c r="Y8" s="120"/>
    </row>
    <row r="9" spans="1:25" x14ac:dyDescent="0.25">
      <c r="A9" s="26" t="s">
        <v>197</v>
      </c>
      <c r="B9" s="81">
        <v>38.067061143984219</v>
      </c>
      <c r="C9" s="81">
        <v>29.777777777777775</v>
      </c>
      <c r="D9" s="81">
        <v>44.680851063829785</v>
      </c>
      <c r="E9" s="81"/>
      <c r="F9" s="81">
        <v>18.571428571428573</v>
      </c>
      <c r="G9" s="81">
        <v>21.875</v>
      </c>
      <c r="H9" s="81">
        <v>15.789473684210526</v>
      </c>
      <c r="I9" s="81"/>
      <c r="J9" s="81">
        <v>20.238095238095237</v>
      </c>
      <c r="K9" s="81">
        <v>19.047619047619047</v>
      </c>
      <c r="L9" s="81">
        <v>21.428571428571427</v>
      </c>
      <c r="M9" s="81"/>
      <c r="N9" s="81">
        <v>56.074766355140184</v>
      </c>
      <c r="O9" s="81">
        <v>46.938775510204081</v>
      </c>
      <c r="P9" s="81">
        <v>63.793103448275865</v>
      </c>
      <c r="Q9" s="81"/>
      <c r="R9" s="81">
        <v>34.090909090909086</v>
      </c>
      <c r="S9" s="81">
        <v>21.25</v>
      </c>
      <c r="T9" s="81">
        <v>44.791666666666671</v>
      </c>
      <c r="U9" s="81"/>
      <c r="V9" s="81">
        <v>61.428571428571431</v>
      </c>
      <c r="W9" s="81">
        <v>54.54545454545454</v>
      </c>
      <c r="X9" s="81">
        <v>64.583333333333343</v>
      </c>
      <c r="Y9" s="120"/>
    </row>
    <row r="10" spans="1:25" x14ac:dyDescent="0.25">
      <c r="A10" s="26" t="s">
        <v>198</v>
      </c>
      <c r="B10" s="81">
        <v>59.656301145662852</v>
      </c>
      <c r="C10" s="81">
        <v>58.346839546191241</v>
      </c>
      <c r="D10" s="81">
        <v>60.991735537190081</v>
      </c>
      <c r="E10" s="81"/>
      <c r="F10" s="81">
        <v>36.082474226804123</v>
      </c>
      <c r="G10" s="81">
        <v>35.593220338983052</v>
      </c>
      <c r="H10" s="81">
        <v>36.84210526315789</v>
      </c>
      <c r="I10" s="81"/>
      <c r="J10" s="81">
        <v>54.639175257731956</v>
      </c>
      <c r="K10" s="81">
        <v>59.090909090909093</v>
      </c>
      <c r="L10" s="81">
        <v>48.80952380952381</v>
      </c>
      <c r="M10" s="81"/>
      <c r="N10" s="81">
        <v>61.776061776061773</v>
      </c>
      <c r="O10" s="81">
        <v>59.090909090909093</v>
      </c>
      <c r="P10" s="81">
        <v>64.566929133858267</v>
      </c>
      <c r="Q10" s="81"/>
      <c r="R10" s="81">
        <v>51.724137931034484</v>
      </c>
      <c r="S10" s="81">
        <v>53.846153846153847</v>
      </c>
      <c r="T10" s="81">
        <v>50</v>
      </c>
      <c r="U10" s="81"/>
      <c r="V10" s="81">
        <v>89.0625</v>
      </c>
      <c r="W10" s="81">
        <v>85.964912280701753</v>
      </c>
      <c r="X10" s="81">
        <v>91.549295774647888</v>
      </c>
    </row>
    <row r="11" spans="1:25" x14ac:dyDescent="0.25">
      <c r="A11" s="26" t="s">
        <v>200</v>
      </c>
      <c r="B11" s="81">
        <v>81.963470319634695</v>
      </c>
      <c r="C11" s="81">
        <v>73.208722741433021</v>
      </c>
      <c r="D11" s="81">
        <v>87.027027027027032</v>
      </c>
      <c r="E11" s="81"/>
      <c r="F11" s="81">
        <v>76.344086021505376</v>
      </c>
      <c r="G11" s="81">
        <v>66.666666666666657</v>
      </c>
      <c r="H11" s="81">
        <v>83.333333333333343</v>
      </c>
      <c r="I11" s="81"/>
      <c r="J11" s="81">
        <v>63.694267515923563</v>
      </c>
      <c r="K11" s="81">
        <v>62.068965517241381</v>
      </c>
      <c r="L11" s="81">
        <v>64.646464646464651</v>
      </c>
      <c r="M11" s="81"/>
      <c r="N11" s="81">
        <v>82.248520710059168</v>
      </c>
      <c r="O11" s="81">
        <v>75.409836065573771</v>
      </c>
      <c r="P11" s="81">
        <v>86.111111111111114</v>
      </c>
      <c r="Q11" s="81"/>
      <c r="R11" s="81">
        <v>85.171102661596947</v>
      </c>
      <c r="S11" s="81">
        <v>71.15384615384616</v>
      </c>
      <c r="T11" s="81">
        <v>94.339622641509436</v>
      </c>
      <c r="U11" s="81"/>
      <c r="V11" s="81">
        <v>94.845360824742258</v>
      </c>
      <c r="W11" s="81">
        <v>89.830508474576277</v>
      </c>
      <c r="X11" s="81">
        <v>97.037037037037038</v>
      </c>
    </row>
    <row r="12" spans="1:25" x14ac:dyDescent="0.25">
      <c r="A12" s="26" t="s">
        <v>201</v>
      </c>
      <c r="B12" s="81">
        <v>76.737160120845928</v>
      </c>
      <c r="C12" s="81">
        <v>68.789808917197448</v>
      </c>
      <c r="D12" s="81">
        <v>83.908045977011497</v>
      </c>
      <c r="E12" s="81"/>
      <c r="F12" s="81">
        <v>75.862068965517238</v>
      </c>
      <c r="G12" s="81">
        <v>73.333333333333329</v>
      </c>
      <c r="H12" s="81">
        <v>78.571428571428569</v>
      </c>
      <c r="I12" s="81"/>
      <c r="J12" s="81">
        <v>70.731707317073173</v>
      </c>
      <c r="K12" s="81">
        <v>63.157894736842103</v>
      </c>
      <c r="L12" s="81">
        <v>77.272727272727266</v>
      </c>
      <c r="M12" s="81"/>
      <c r="N12" s="81">
        <v>80.722891566265062</v>
      </c>
      <c r="O12" s="81">
        <v>67.391304347826093</v>
      </c>
      <c r="P12" s="81">
        <v>97.297297297297305</v>
      </c>
      <c r="Q12" s="81"/>
      <c r="R12" s="81">
        <v>61.797752808988761</v>
      </c>
      <c r="S12" s="81">
        <v>57.499999999999993</v>
      </c>
      <c r="T12" s="81">
        <v>65.306122448979593</v>
      </c>
      <c r="U12" s="81"/>
      <c r="V12" s="81">
        <v>91.011235955056179</v>
      </c>
      <c r="W12" s="81">
        <v>83.78378378378379</v>
      </c>
      <c r="X12" s="81">
        <v>96.15384615384616</v>
      </c>
    </row>
    <row r="13" spans="1:25" x14ac:dyDescent="0.25">
      <c r="A13" s="26" t="s">
        <v>202</v>
      </c>
      <c r="B13" s="81">
        <v>76.885245901639337</v>
      </c>
      <c r="C13" s="81">
        <v>69.142857142857139</v>
      </c>
      <c r="D13" s="81">
        <v>82.733812949640281</v>
      </c>
      <c r="E13" s="81"/>
      <c r="F13" s="81">
        <v>64.0625</v>
      </c>
      <c r="G13" s="81">
        <v>62.5</v>
      </c>
      <c r="H13" s="81">
        <v>65.625</v>
      </c>
      <c r="I13" s="81"/>
      <c r="J13" s="81">
        <v>64</v>
      </c>
      <c r="K13" s="81">
        <v>50.769230769230766</v>
      </c>
      <c r="L13" s="81">
        <v>74.117647058823536</v>
      </c>
      <c r="M13" s="81"/>
      <c r="N13" s="81">
        <v>78.082191780821915</v>
      </c>
      <c r="O13" s="81">
        <v>73.73737373737373</v>
      </c>
      <c r="P13" s="81">
        <v>81.666666666666671</v>
      </c>
      <c r="Q13" s="81"/>
      <c r="R13" s="81">
        <v>69.761273209549074</v>
      </c>
      <c r="S13" s="81">
        <v>58.064516129032263</v>
      </c>
      <c r="T13" s="81">
        <v>77.927927927927925</v>
      </c>
      <c r="U13" s="81"/>
      <c r="V13" s="81">
        <v>89.512195121951223</v>
      </c>
      <c r="W13" s="81">
        <v>84.482758620689651</v>
      </c>
      <c r="X13" s="81">
        <v>93.220338983050837</v>
      </c>
      <c r="Y13" s="121"/>
    </row>
    <row r="14" spans="1:25" x14ac:dyDescent="0.25">
      <c r="A14" s="26" t="s">
        <v>203</v>
      </c>
      <c r="B14" s="81">
        <v>92.561983471074385</v>
      </c>
      <c r="C14" s="81">
        <v>92.156862745098039</v>
      </c>
      <c r="D14" s="81">
        <v>92.857142857142861</v>
      </c>
      <c r="E14" s="81"/>
      <c r="F14" s="81">
        <v>81.081081081081081</v>
      </c>
      <c r="G14" s="81">
        <v>85.714285714285708</v>
      </c>
      <c r="H14" s="81">
        <v>78.260869565217391</v>
      </c>
      <c r="I14" s="81"/>
      <c r="J14" s="81">
        <v>100</v>
      </c>
      <c r="K14" s="81">
        <v>100</v>
      </c>
      <c r="L14" s="81">
        <v>100</v>
      </c>
      <c r="M14" s="81"/>
      <c r="N14" s="81">
        <v>100</v>
      </c>
      <c r="O14" s="81">
        <v>100</v>
      </c>
      <c r="P14" s="81">
        <v>100</v>
      </c>
      <c r="Q14" s="81"/>
      <c r="R14" s="81">
        <v>90.909090909090907</v>
      </c>
      <c r="S14" s="81">
        <v>77.777777777777786</v>
      </c>
      <c r="T14" s="81">
        <v>100</v>
      </c>
      <c r="U14" s="81"/>
      <c r="V14" s="81">
        <v>100</v>
      </c>
      <c r="W14" s="81">
        <v>100</v>
      </c>
      <c r="X14" s="81">
        <v>100</v>
      </c>
      <c r="Y14" s="121"/>
    </row>
    <row r="15" spans="1:25" x14ac:dyDescent="0.25">
      <c r="A15" s="26" t="s">
        <v>204</v>
      </c>
      <c r="B15" s="81">
        <v>59.088774072334424</v>
      </c>
      <c r="C15" s="81">
        <v>53.800000000000004</v>
      </c>
      <c r="D15" s="81">
        <v>63.77325066430469</v>
      </c>
      <c r="E15" s="81"/>
      <c r="F15" s="81">
        <v>38.439306358381501</v>
      </c>
      <c r="G15" s="81">
        <v>31.111111111111111</v>
      </c>
      <c r="H15" s="81">
        <v>46.385542168674696</v>
      </c>
      <c r="I15" s="81"/>
      <c r="J15" s="81">
        <v>47.683923705722073</v>
      </c>
      <c r="K15" s="81">
        <v>44.623655913978496</v>
      </c>
      <c r="L15" s="81">
        <v>50.828729281767963</v>
      </c>
      <c r="M15" s="81"/>
      <c r="N15" s="81">
        <v>72.53012048192771</v>
      </c>
      <c r="O15" s="81">
        <v>66.666666666666657</v>
      </c>
      <c r="P15" s="81">
        <v>77.578475336322867</v>
      </c>
      <c r="Q15" s="81"/>
      <c r="R15" s="81">
        <v>49.921011058451811</v>
      </c>
      <c r="S15" s="81">
        <v>46.689895470383277</v>
      </c>
      <c r="T15" s="81">
        <v>52.601156069364166</v>
      </c>
      <c r="U15" s="81"/>
      <c r="V15" s="81">
        <v>90.489130434782609</v>
      </c>
      <c r="W15" s="81">
        <v>88.387096774193552</v>
      </c>
      <c r="X15" s="81">
        <v>92.018779342723008</v>
      </c>
      <c r="Y15" s="120"/>
    </row>
    <row r="16" spans="1:25" x14ac:dyDescent="0.25">
      <c r="A16" s="26" t="s">
        <v>205</v>
      </c>
      <c r="B16" s="81">
        <v>82.649842271293366</v>
      </c>
      <c r="C16" s="81">
        <v>81.283422459893046</v>
      </c>
      <c r="D16" s="81">
        <v>83.734087694483733</v>
      </c>
      <c r="E16" s="81"/>
      <c r="F16" s="81">
        <v>64.341085271317837</v>
      </c>
      <c r="G16" s="81">
        <v>57.575757575757578</v>
      </c>
      <c r="H16" s="81">
        <v>71.428571428571431</v>
      </c>
      <c r="I16" s="81"/>
      <c r="J16" s="81">
        <v>80.606060606060609</v>
      </c>
      <c r="K16" s="81">
        <v>84.93150684931507</v>
      </c>
      <c r="L16" s="81">
        <v>77.173913043478265</v>
      </c>
      <c r="M16" s="81"/>
      <c r="N16" s="81">
        <v>84.647302904564313</v>
      </c>
      <c r="O16" s="81">
        <v>85.714285714285708</v>
      </c>
      <c r="P16" s="81">
        <v>83.606557377049185</v>
      </c>
      <c r="Q16" s="81"/>
      <c r="R16" s="81">
        <v>75.815217391304344</v>
      </c>
      <c r="S16" s="81">
        <v>73.026315789473685</v>
      </c>
      <c r="T16" s="81">
        <v>77.777777777777786</v>
      </c>
      <c r="U16" s="81"/>
      <c r="V16" s="81">
        <v>95.61643835616438</v>
      </c>
      <c r="W16" s="81">
        <v>94.701986754966882</v>
      </c>
      <c r="X16" s="81">
        <v>96.261682242990659</v>
      </c>
      <c r="Y16" s="121"/>
    </row>
    <row r="17" spans="1:25" x14ac:dyDescent="0.25">
      <c r="A17" s="108" t="s">
        <v>208</v>
      </c>
      <c r="B17" s="81">
        <v>67.99132947976878</v>
      </c>
      <c r="C17" s="81">
        <v>60.947712418300661</v>
      </c>
      <c r="D17" s="81">
        <v>73.575129533678748</v>
      </c>
      <c r="E17" s="81"/>
      <c r="F17" s="81">
        <v>49.691358024691354</v>
      </c>
      <c r="G17" s="81">
        <v>37.349397590361441</v>
      </c>
      <c r="H17" s="81">
        <v>62.658227848101269</v>
      </c>
      <c r="I17" s="81"/>
      <c r="J17" s="81">
        <v>57.711442786069654</v>
      </c>
      <c r="K17" s="81">
        <v>48.469387755102041</v>
      </c>
      <c r="L17" s="81">
        <v>66.504854368932044</v>
      </c>
      <c r="M17" s="81"/>
      <c r="N17" s="81">
        <v>68.576388888888886</v>
      </c>
      <c r="O17" s="81">
        <v>59.230769230769234</v>
      </c>
      <c r="P17" s="81">
        <v>76.265822784810126</v>
      </c>
      <c r="Q17" s="81"/>
      <c r="R17" s="81">
        <v>66.785290628706989</v>
      </c>
      <c r="S17" s="81">
        <v>64.245810055865931</v>
      </c>
      <c r="T17" s="81">
        <v>68.659793814432987</v>
      </c>
      <c r="U17" s="81"/>
      <c r="V17" s="81">
        <v>85.232744783306586</v>
      </c>
      <c r="W17" s="81">
        <v>84.016393442622956</v>
      </c>
      <c r="X17" s="81">
        <v>86.01583113456465</v>
      </c>
      <c r="Y17" s="121"/>
    </row>
    <row r="18" spans="1:25" x14ac:dyDescent="0.25">
      <c r="A18" s="26" t="s">
        <v>209</v>
      </c>
      <c r="B18" s="81">
        <v>82.388059701492537</v>
      </c>
      <c r="C18" s="81">
        <v>77.931034482758619</v>
      </c>
      <c r="D18" s="81">
        <v>85.78947368421052</v>
      </c>
      <c r="E18" s="81"/>
      <c r="F18" s="81">
        <v>84.210526315789465</v>
      </c>
      <c r="G18" s="81">
        <v>81.818181818181827</v>
      </c>
      <c r="H18" s="81">
        <v>87.5</v>
      </c>
      <c r="I18" s="81"/>
      <c r="J18" s="81">
        <v>74.285714285714292</v>
      </c>
      <c r="K18" s="81">
        <v>73.333333333333329</v>
      </c>
      <c r="L18" s="81">
        <v>75</v>
      </c>
      <c r="M18" s="81"/>
      <c r="N18" s="81">
        <v>78</v>
      </c>
      <c r="O18" s="81">
        <v>84</v>
      </c>
      <c r="P18" s="81">
        <v>72</v>
      </c>
      <c r="Q18" s="81"/>
      <c r="R18" s="81">
        <v>81.818181818181827</v>
      </c>
      <c r="S18" s="81">
        <v>81.818181818181827</v>
      </c>
      <c r="T18" s="81">
        <v>81.818181818181827</v>
      </c>
      <c r="U18" s="81"/>
      <c r="V18" s="81">
        <v>86.776859504132233</v>
      </c>
      <c r="W18" s="81">
        <v>72</v>
      </c>
      <c r="X18" s="81">
        <v>97.183098591549296</v>
      </c>
      <c r="Y18" s="121"/>
    </row>
    <row r="19" spans="1:25" x14ac:dyDescent="0.25">
      <c r="A19" s="26" t="s">
        <v>210</v>
      </c>
      <c r="B19" s="81">
        <v>70.107526881720432</v>
      </c>
      <c r="C19" s="81">
        <v>63.678516228748073</v>
      </c>
      <c r="D19" s="81">
        <v>75.668449197860966</v>
      </c>
      <c r="E19" s="81"/>
      <c r="F19" s="81">
        <v>59.340659340659343</v>
      </c>
      <c r="G19" s="81">
        <v>59.550561797752813</v>
      </c>
      <c r="H19" s="81">
        <v>59.13978494623656</v>
      </c>
      <c r="I19" s="81"/>
      <c r="J19" s="81">
        <v>63.090128755364802</v>
      </c>
      <c r="K19" s="81">
        <v>53.333333333333336</v>
      </c>
      <c r="L19" s="81">
        <v>73.451327433628322</v>
      </c>
      <c r="M19" s="81"/>
      <c r="N19" s="81">
        <v>71.525423728813564</v>
      </c>
      <c r="O19" s="81">
        <v>66.225165562913915</v>
      </c>
      <c r="P19" s="81">
        <v>77.083333333333343</v>
      </c>
      <c r="Q19" s="81"/>
      <c r="R19" s="81">
        <v>68.857142857142861</v>
      </c>
      <c r="S19" s="81">
        <v>62.893081761006286</v>
      </c>
      <c r="T19" s="81">
        <v>73.821989528795811</v>
      </c>
      <c r="U19" s="81"/>
      <c r="V19" s="81">
        <v>80.895522388059703</v>
      </c>
      <c r="W19" s="81">
        <v>74.21875</v>
      </c>
      <c r="X19" s="81">
        <v>85.024154589371975</v>
      </c>
      <c r="Y19" s="121"/>
    </row>
    <row r="20" spans="1:25" x14ac:dyDescent="0.25">
      <c r="A20" s="26" t="s">
        <v>211</v>
      </c>
      <c r="B20" s="81">
        <v>80.884265279583872</v>
      </c>
      <c r="C20" s="81">
        <v>77.950310559006212</v>
      </c>
      <c r="D20" s="81">
        <v>82.997762863534675</v>
      </c>
      <c r="E20" s="81"/>
      <c r="F20" s="81">
        <v>54.54545454545454</v>
      </c>
      <c r="G20" s="81">
        <v>45.945945945945951</v>
      </c>
      <c r="H20" s="81">
        <v>65.517241379310349</v>
      </c>
      <c r="I20" s="81"/>
      <c r="J20" s="81">
        <v>66.21621621621621</v>
      </c>
      <c r="K20" s="81">
        <v>60.606060606060609</v>
      </c>
      <c r="L20" s="81">
        <v>70.731707317073173</v>
      </c>
      <c r="M20" s="81"/>
      <c r="N20" s="81">
        <v>86.029411764705884</v>
      </c>
      <c r="O20" s="81">
        <v>80.303030303030297</v>
      </c>
      <c r="P20" s="81">
        <v>91.428571428571431</v>
      </c>
      <c r="Q20" s="81"/>
      <c r="R20" s="81">
        <v>90.980392156862749</v>
      </c>
      <c r="S20" s="81">
        <v>93.75</v>
      </c>
      <c r="T20" s="81">
        <v>89.308176100628927</v>
      </c>
      <c r="U20" s="81"/>
      <c r="V20" s="81">
        <v>78.991596638655466</v>
      </c>
      <c r="W20" s="81">
        <v>78.888888888888886</v>
      </c>
      <c r="X20" s="81">
        <v>79.054054054054063</v>
      </c>
      <c r="Y20" s="121"/>
    </row>
    <row r="21" spans="1:25" x14ac:dyDescent="0.25">
      <c r="A21" s="26" t="s">
        <v>212</v>
      </c>
      <c r="B21" s="81">
        <v>86.215235792019357</v>
      </c>
      <c r="C21" s="81">
        <v>82.089552238805979</v>
      </c>
      <c r="D21" s="81">
        <v>89.024390243902445</v>
      </c>
      <c r="E21" s="81"/>
      <c r="F21" s="81">
        <v>82.857142857142861</v>
      </c>
      <c r="G21" s="81">
        <v>73.529411764705884</v>
      </c>
      <c r="H21" s="81">
        <v>91.666666666666657</v>
      </c>
      <c r="I21" s="81"/>
      <c r="J21" s="81">
        <v>85.567010309278345</v>
      </c>
      <c r="K21" s="81">
        <v>75</v>
      </c>
      <c r="L21" s="81">
        <v>97.777777777777771</v>
      </c>
      <c r="M21" s="81"/>
      <c r="N21" s="81">
        <v>94.382022471910105</v>
      </c>
      <c r="O21" s="81">
        <v>90.361445783132538</v>
      </c>
      <c r="P21" s="81">
        <v>97.894736842105274</v>
      </c>
      <c r="Q21" s="81"/>
      <c r="R21" s="81">
        <v>82.692307692307693</v>
      </c>
      <c r="S21" s="81">
        <v>83.505154639175259</v>
      </c>
      <c r="T21" s="81">
        <v>82.208588957055213</v>
      </c>
      <c r="U21" s="81"/>
      <c r="V21" s="81">
        <v>85.13513513513513</v>
      </c>
      <c r="W21" s="81">
        <v>79.710144927536234</v>
      </c>
      <c r="X21" s="81">
        <v>87.58169934640523</v>
      </c>
      <c r="Y21" s="121"/>
    </row>
    <row r="22" spans="1:25" x14ac:dyDescent="0.25">
      <c r="A22" s="26" t="s">
        <v>213</v>
      </c>
      <c r="B22" s="81">
        <v>100</v>
      </c>
      <c r="C22" s="81">
        <v>100</v>
      </c>
      <c r="D22" s="81">
        <v>100</v>
      </c>
      <c r="E22" s="81"/>
      <c r="F22" s="81">
        <v>100</v>
      </c>
      <c r="G22" s="81">
        <v>100</v>
      </c>
      <c r="H22" s="81">
        <v>100</v>
      </c>
      <c r="I22" s="81"/>
      <c r="J22" s="81">
        <v>100</v>
      </c>
      <c r="K22" s="81">
        <v>100</v>
      </c>
      <c r="L22" s="81">
        <v>100</v>
      </c>
      <c r="M22" s="81"/>
      <c r="N22" s="81">
        <v>100</v>
      </c>
      <c r="O22" s="81">
        <v>100</v>
      </c>
      <c r="P22" s="81">
        <v>100</v>
      </c>
      <c r="Q22" s="81"/>
      <c r="R22" s="81">
        <v>100</v>
      </c>
      <c r="S22" s="81">
        <v>100</v>
      </c>
      <c r="T22" s="81">
        <v>100</v>
      </c>
      <c r="U22" s="81"/>
      <c r="V22" s="81">
        <v>100</v>
      </c>
      <c r="W22" s="81">
        <v>100</v>
      </c>
      <c r="X22" s="81">
        <v>100</v>
      </c>
      <c r="Y22" s="121"/>
    </row>
    <row r="23" spans="1:25" x14ac:dyDescent="0.25">
      <c r="A23" s="26" t="s">
        <v>214</v>
      </c>
      <c r="B23" s="81">
        <v>100</v>
      </c>
      <c r="C23" s="81">
        <v>100</v>
      </c>
      <c r="D23" s="81">
        <v>100</v>
      </c>
      <c r="E23" s="81"/>
      <c r="F23" s="81">
        <v>100</v>
      </c>
      <c r="G23" s="81">
        <v>100</v>
      </c>
      <c r="H23" s="81">
        <v>100</v>
      </c>
      <c r="I23" s="81"/>
      <c r="J23" s="81">
        <v>100</v>
      </c>
      <c r="K23" s="81">
        <v>100</v>
      </c>
      <c r="L23" s="81">
        <v>100</v>
      </c>
      <c r="M23" s="81"/>
      <c r="N23" s="81">
        <v>100</v>
      </c>
      <c r="O23" s="81">
        <v>100</v>
      </c>
      <c r="P23" s="81">
        <v>100</v>
      </c>
      <c r="Q23" s="81"/>
      <c r="R23" s="81">
        <v>100</v>
      </c>
      <c r="S23" s="81">
        <v>100</v>
      </c>
      <c r="T23" s="81">
        <v>100</v>
      </c>
      <c r="U23" s="81"/>
      <c r="V23" s="81">
        <v>100</v>
      </c>
      <c r="W23" s="81">
        <v>100</v>
      </c>
      <c r="X23" s="81">
        <v>100</v>
      </c>
      <c r="Y23" s="121"/>
    </row>
    <row r="24" spans="1:25" x14ac:dyDescent="0.25">
      <c r="A24" s="26" t="s">
        <v>215</v>
      </c>
      <c r="B24" s="81">
        <v>70.149253731343293</v>
      </c>
      <c r="C24" s="81">
        <v>61.963190184049076</v>
      </c>
      <c r="D24" s="81">
        <v>77.906976744186053</v>
      </c>
      <c r="E24" s="81"/>
      <c r="F24" s="81">
        <v>57.142857142857139</v>
      </c>
      <c r="G24" s="81">
        <v>50</v>
      </c>
      <c r="H24" s="81">
        <v>66.666666666666657</v>
      </c>
      <c r="I24" s="81"/>
      <c r="J24" s="81">
        <v>76.19047619047619</v>
      </c>
      <c r="K24" s="81">
        <v>73.91304347826086</v>
      </c>
      <c r="L24" s="81">
        <v>78.94736842105263</v>
      </c>
      <c r="M24" s="81"/>
      <c r="N24" s="81">
        <v>75.862068965517238</v>
      </c>
      <c r="O24" s="81">
        <v>66.666666666666657</v>
      </c>
      <c r="P24" s="81">
        <v>83.870967741935488</v>
      </c>
      <c r="Q24" s="81"/>
      <c r="R24" s="81">
        <v>52.830188679245282</v>
      </c>
      <c r="S24" s="81">
        <v>45.614035087719294</v>
      </c>
      <c r="T24" s="81">
        <v>61.224489795918366</v>
      </c>
      <c r="U24" s="81"/>
      <c r="V24" s="81">
        <v>84.259259259259252</v>
      </c>
      <c r="W24" s="81">
        <v>77.272727272727266</v>
      </c>
      <c r="X24" s="81">
        <v>89.0625</v>
      </c>
      <c r="Y24" s="120"/>
    </row>
    <row r="25" spans="1:25" x14ac:dyDescent="0.25">
      <c r="A25" s="26" t="s">
        <v>216</v>
      </c>
      <c r="B25" s="81">
        <v>65.573770491803273</v>
      </c>
      <c r="C25" s="81">
        <v>62.913907284768214</v>
      </c>
      <c r="D25" s="81">
        <v>67.441860465116278</v>
      </c>
      <c r="E25" s="81"/>
      <c r="F25" s="81">
        <v>34.210526315789473</v>
      </c>
      <c r="G25" s="81">
        <v>50</v>
      </c>
      <c r="H25" s="81">
        <v>20</v>
      </c>
      <c r="I25" s="81"/>
      <c r="J25" s="81">
        <v>51.063829787234042</v>
      </c>
      <c r="K25" s="81">
        <v>42.105263157894733</v>
      </c>
      <c r="L25" s="81">
        <v>57.142857142857139</v>
      </c>
      <c r="M25" s="81"/>
      <c r="N25" s="81">
        <v>66.153846153846146</v>
      </c>
      <c r="O25" s="81">
        <v>59.375</v>
      </c>
      <c r="P25" s="81">
        <v>72.727272727272734</v>
      </c>
      <c r="Q25" s="81"/>
      <c r="R25" s="81">
        <v>63.478260869565219</v>
      </c>
      <c r="S25" s="81">
        <v>64.285714285714292</v>
      </c>
      <c r="T25" s="81">
        <v>63.013698630136986</v>
      </c>
      <c r="U25" s="81"/>
      <c r="V25" s="81">
        <v>86.138613861386133</v>
      </c>
      <c r="W25" s="81">
        <v>80</v>
      </c>
      <c r="X25" s="81">
        <v>90.163934426229503</v>
      </c>
      <c r="Y25" s="121"/>
    </row>
    <row r="26" spans="1:25" x14ac:dyDescent="0.25">
      <c r="A26" s="26" t="s">
        <v>217</v>
      </c>
      <c r="B26" s="81">
        <v>63.696202531645575</v>
      </c>
      <c r="C26" s="81">
        <v>57.699805068226119</v>
      </c>
      <c r="D26" s="81">
        <v>70.179135932560584</v>
      </c>
      <c r="E26" s="81"/>
      <c r="F26" s="81">
        <v>58.426966292134829</v>
      </c>
      <c r="G26" s="81">
        <v>49.541284403669728</v>
      </c>
      <c r="H26" s="81">
        <v>72.463768115942031</v>
      </c>
      <c r="I26" s="81"/>
      <c r="J26" s="81">
        <v>56.84210526315789</v>
      </c>
      <c r="K26" s="81">
        <v>54.285714285714285</v>
      </c>
      <c r="L26" s="81">
        <v>60.909090909090914</v>
      </c>
      <c r="M26" s="81"/>
      <c r="N26" s="81">
        <v>65.80976863753213</v>
      </c>
      <c r="O26" s="81">
        <v>55.78947368421052</v>
      </c>
      <c r="P26" s="81">
        <v>75.376884422110564</v>
      </c>
      <c r="Q26" s="81"/>
      <c r="R26" s="81">
        <v>56.427378964941568</v>
      </c>
      <c r="S26" s="81">
        <v>52.959501557632393</v>
      </c>
      <c r="T26" s="81">
        <v>60.431654676258994</v>
      </c>
      <c r="U26" s="81"/>
      <c r="V26" s="81">
        <v>75.954198473282446</v>
      </c>
      <c r="W26" s="81">
        <v>72.294372294372295</v>
      </c>
      <c r="X26" s="81">
        <v>78.839590443686006</v>
      </c>
      <c r="Y26" s="121"/>
    </row>
    <row r="27" spans="1:25" x14ac:dyDescent="0.25">
      <c r="A27" s="26" t="s">
        <v>218</v>
      </c>
      <c r="B27" s="81">
        <v>74.418604651162795</v>
      </c>
      <c r="C27" s="81">
        <v>77.680525164113789</v>
      </c>
      <c r="D27" s="81">
        <v>71.826086956521735</v>
      </c>
      <c r="E27" s="81"/>
      <c r="F27" s="81">
        <v>77.5</v>
      </c>
      <c r="G27" s="81">
        <v>75.471698113207552</v>
      </c>
      <c r="H27" s="81">
        <v>81.481481481481481</v>
      </c>
      <c r="I27" s="81"/>
      <c r="J27" s="81">
        <v>86.075949367088612</v>
      </c>
      <c r="K27" s="81">
        <v>83.116883116883116</v>
      </c>
      <c r="L27" s="81">
        <v>88.888888888888886</v>
      </c>
      <c r="M27" s="81"/>
      <c r="N27" s="81">
        <v>89</v>
      </c>
      <c r="O27" s="81">
        <v>91.954022988505741</v>
      </c>
      <c r="P27" s="81">
        <v>86.725663716814154</v>
      </c>
      <c r="Q27" s="81"/>
      <c r="R27" s="81">
        <v>81.294964028776988</v>
      </c>
      <c r="S27" s="81">
        <v>81.081081081081081</v>
      </c>
      <c r="T27" s="81">
        <v>81.437125748502993</v>
      </c>
      <c r="U27" s="81"/>
      <c r="V27" s="81">
        <v>52.531645569620252</v>
      </c>
      <c r="W27" s="81">
        <v>62.790697674418603</v>
      </c>
      <c r="X27" s="81">
        <v>45.454545454545453</v>
      </c>
      <c r="Y27" s="121"/>
    </row>
    <row r="28" spans="1:25" x14ac:dyDescent="0.25">
      <c r="A28" s="26" t="s">
        <v>219</v>
      </c>
      <c r="B28" s="81">
        <v>52.473958333333336</v>
      </c>
      <c r="C28" s="81">
        <v>44.356955380577432</v>
      </c>
      <c r="D28" s="81">
        <v>60.465116279069761</v>
      </c>
      <c r="E28" s="81"/>
      <c r="F28" s="81">
        <v>34.545454545454547</v>
      </c>
      <c r="G28" s="81">
        <v>38.70967741935484</v>
      </c>
      <c r="H28" s="81">
        <v>29.166666666666668</v>
      </c>
      <c r="I28" s="81"/>
      <c r="J28" s="81">
        <v>37.6</v>
      </c>
      <c r="K28" s="81">
        <v>34.920634920634917</v>
      </c>
      <c r="L28" s="81">
        <v>40.322580645161288</v>
      </c>
      <c r="M28" s="81"/>
      <c r="N28" s="81">
        <v>66.141732283464577</v>
      </c>
      <c r="O28" s="81">
        <v>50.704225352112672</v>
      </c>
      <c r="P28" s="81">
        <v>85.714285714285708</v>
      </c>
      <c r="Q28" s="81"/>
      <c r="R28" s="81">
        <v>47.244094488188978</v>
      </c>
      <c r="S28" s="81">
        <v>41.025641025641022</v>
      </c>
      <c r="T28" s="81">
        <v>52.554744525547449</v>
      </c>
      <c r="U28" s="81"/>
      <c r="V28" s="81">
        <v>64.251207729468589</v>
      </c>
      <c r="W28" s="81">
        <v>51.515151515151516</v>
      </c>
      <c r="X28" s="81">
        <v>75.925925925925924</v>
      </c>
      <c r="Y28" s="121"/>
    </row>
    <row r="29" spans="1:25" x14ac:dyDescent="0.25">
      <c r="A29" s="26" t="s">
        <v>221</v>
      </c>
      <c r="B29" s="81">
        <v>70.241691842900295</v>
      </c>
      <c r="C29" s="81">
        <v>67.156862745098039</v>
      </c>
      <c r="D29" s="81">
        <v>72.893258426966284</v>
      </c>
      <c r="E29" s="81"/>
      <c r="F29" s="81">
        <v>82.706766917293223</v>
      </c>
      <c r="G29" s="81">
        <v>81.538461538461533</v>
      </c>
      <c r="H29" s="81">
        <v>83.82352941176471</v>
      </c>
      <c r="I29" s="81"/>
      <c r="J29" s="81">
        <v>72.727272727272734</v>
      </c>
      <c r="K29" s="81">
        <v>67.741935483870961</v>
      </c>
      <c r="L29" s="81">
        <v>78.313253012048193</v>
      </c>
      <c r="M29" s="81"/>
      <c r="N29" s="81">
        <v>59.036144578313255</v>
      </c>
      <c r="O29" s="81">
        <v>58.196721311475407</v>
      </c>
      <c r="P29" s="81">
        <v>59.842519685039377</v>
      </c>
      <c r="Q29" s="81"/>
      <c r="R29" s="81">
        <v>71.614583333333343</v>
      </c>
      <c r="S29" s="81">
        <v>68.539325842696627</v>
      </c>
      <c r="T29" s="81">
        <v>74.271844660194176</v>
      </c>
      <c r="U29" s="81"/>
      <c r="V29" s="81">
        <v>70.680628272251312</v>
      </c>
      <c r="W29" s="81">
        <v>66.233766233766232</v>
      </c>
      <c r="X29" s="81">
        <v>73.68421052631578</v>
      </c>
      <c r="Y29" s="121"/>
    </row>
    <row r="30" spans="1:25" x14ac:dyDescent="0.25">
      <c r="A30" s="26" t="s">
        <v>222</v>
      </c>
      <c r="B30" s="81">
        <v>68.220338983050837</v>
      </c>
      <c r="C30" s="81">
        <v>62.820512820512818</v>
      </c>
      <c r="D30" s="81">
        <v>72.474747474747474</v>
      </c>
      <c r="E30" s="81"/>
      <c r="F30" s="81">
        <v>64</v>
      </c>
      <c r="G30" s="81">
        <v>57.692307692307686</v>
      </c>
      <c r="H30" s="81">
        <v>70.833333333333343</v>
      </c>
      <c r="I30" s="81"/>
      <c r="J30" s="81">
        <v>68.421052631578945</v>
      </c>
      <c r="K30" s="81">
        <v>72.5</v>
      </c>
      <c r="L30" s="81">
        <v>63.888888888888886</v>
      </c>
      <c r="M30" s="81"/>
      <c r="N30" s="81">
        <v>71.942446043165461</v>
      </c>
      <c r="O30" s="81">
        <v>68.571428571428569</v>
      </c>
      <c r="P30" s="81">
        <v>75.362318840579718</v>
      </c>
      <c r="Q30" s="81"/>
      <c r="R30" s="81">
        <v>57.142857142857139</v>
      </c>
      <c r="S30" s="81">
        <v>54.444444444444443</v>
      </c>
      <c r="T30" s="81">
        <v>58.955223880597018</v>
      </c>
      <c r="U30" s="81"/>
      <c r="V30" s="81">
        <v>78.082191780821915</v>
      </c>
      <c r="W30" s="81">
        <v>63.953488372093027</v>
      </c>
      <c r="X30" s="81">
        <v>87.218045112781951</v>
      </c>
      <c r="Y30" s="121"/>
    </row>
    <row r="31" spans="1:25" ht="15.75" thickBot="1" x14ac:dyDescent="0.3">
      <c r="A31" s="27" t="s">
        <v>223</v>
      </c>
      <c r="B31" s="140">
        <v>81.521739130434781</v>
      </c>
      <c r="C31" s="140">
        <v>72.340425531914903</v>
      </c>
      <c r="D31" s="140">
        <v>91.111111111111114</v>
      </c>
      <c r="E31" s="140"/>
      <c r="F31" s="140">
        <v>87.5</v>
      </c>
      <c r="G31" s="140">
        <v>85.714285714285708</v>
      </c>
      <c r="H31" s="140">
        <v>100</v>
      </c>
      <c r="I31" s="140"/>
      <c r="J31" s="140">
        <v>88.888888888888886</v>
      </c>
      <c r="K31" s="140">
        <v>100</v>
      </c>
      <c r="L31" s="140">
        <v>83.333333333333343</v>
      </c>
      <c r="M31" s="140"/>
      <c r="N31" s="140">
        <v>90</v>
      </c>
      <c r="O31" s="140">
        <v>85.714285714285708</v>
      </c>
      <c r="P31" s="140">
        <v>92.307692307692307</v>
      </c>
      <c r="Q31" s="140"/>
      <c r="R31" s="140">
        <v>57.692307692307686</v>
      </c>
      <c r="S31" s="140">
        <v>41.17647058823529</v>
      </c>
      <c r="T31" s="140">
        <v>88.888888888888886</v>
      </c>
      <c r="U31" s="140"/>
      <c r="V31" s="140">
        <v>93.103448275862064</v>
      </c>
      <c r="W31" s="140">
        <v>92.307692307692307</v>
      </c>
      <c r="X31" s="140">
        <v>93.75</v>
      </c>
      <c r="Y31" s="121"/>
    </row>
    <row r="32" spans="1:25" x14ac:dyDescent="0.25">
      <c r="A32" s="218" t="s">
        <v>122</v>
      </c>
      <c r="B32" s="218"/>
      <c r="C32" s="218"/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Y32" s="121"/>
    </row>
    <row r="33" spans="25:25" x14ac:dyDescent="0.25">
      <c r="Y33" s="121"/>
    </row>
    <row r="34" spans="25:25" x14ac:dyDescent="0.25">
      <c r="Y34" s="121"/>
    </row>
    <row r="35" spans="25:25" x14ac:dyDescent="0.25">
      <c r="Y35" s="121"/>
    </row>
    <row r="36" spans="25:25" x14ac:dyDescent="0.25">
      <c r="Y36" s="121"/>
    </row>
    <row r="37" spans="25:25" x14ac:dyDescent="0.25">
      <c r="Y37" s="120"/>
    </row>
    <row r="38" spans="25:25" x14ac:dyDescent="0.25">
      <c r="Y38" s="121"/>
    </row>
    <row r="39" spans="25:25" x14ac:dyDescent="0.25">
      <c r="Y39" s="121"/>
    </row>
    <row r="40" spans="25:25" x14ac:dyDescent="0.25">
      <c r="Y40" s="121"/>
    </row>
  </sheetData>
  <mergeCells count="13">
    <mergeCell ref="R6:T6"/>
    <mergeCell ref="V6:X6"/>
    <mergeCell ref="A32:O32"/>
    <mergeCell ref="A1:X1"/>
    <mergeCell ref="A2:X2"/>
    <mergeCell ref="A3:X3"/>
    <mergeCell ref="A4:X4"/>
    <mergeCell ref="A5:X5"/>
    <mergeCell ref="A6:A7"/>
    <mergeCell ref="B6:D6"/>
    <mergeCell ref="F6:H6"/>
    <mergeCell ref="J6:L6"/>
    <mergeCell ref="N6:P6"/>
  </mergeCells>
  <hyperlinks>
    <hyperlink ref="Y2" location="Contenido!A1" display="Contenido" xr:uid="{6BC86FD9-EB53-45AE-A625-B8C543B52BF1}"/>
  </hyperlinks>
  <pageMargins left="0.7" right="0.7" top="0.75" bottom="0.75" header="0.3" footer="0.3"/>
  <pageSetup orientation="landscape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417AD-CE6A-41CF-8DDE-7FF27AD5ABF0}">
  <sheetPr>
    <tabColor rgb="FFF2DAB1"/>
    <pageSetUpPr fitToPage="1"/>
  </sheetPr>
  <dimension ref="A1:Y40"/>
  <sheetViews>
    <sheetView showGridLines="0" workbookViewId="0">
      <selection activeCell="Y2" sqref="Y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28515625" customWidth="1"/>
    <col min="6" max="8" width="8.28515625" customWidth="1"/>
    <col min="9" max="9" width="1.28515625" customWidth="1"/>
    <col min="10" max="12" width="8.28515625" customWidth="1"/>
    <col min="13" max="13" width="1.28515625" customWidth="1"/>
    <col min="14" max="16" width="8.28515625" customWidth="1"/>
    <col min="17" max="17" width="1.28515625" customWidth="1"/>
    <col min="18" max="20" width="8.28515625" customWidth="1"/>
    <col min="21" max="21" width="1.140625" customWidth="1"/>
    <col min="22" max="24" width="8.28515625" customWidth="1"/>
    <col min="25" max="25" width="14" style="119" customWidth="1"/>
  </cols>
  <sheetData>
    <row r="1" spans="1:25" x14ac:dyDescent="0.25">
      <c r="A1" s="223" t="s">
        <v>304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</row>
    <row r="2" spans="1:25" x14ac:dyDescent="0.25">
      <c r="A2" s="224" t="s">
        <v>305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114" t="s">
        <v>0</v>
      </c>
    </row>
    <row r="3" spans="1:25" x14ac:dyDescent="0.25">
      <c r="A3" s="223" t="s">
        <v>195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</row>
    <row r="4" spans="1:25" x14ac:dyDescent="0.25">
      <c r="A4" s="224" t="s">
        <v>301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</row>
    <row r="5" spans="1:25" x14ac:dyDescent="0.25">
      <c r="A5" s="224" t="s">
        <v>182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120"/>
    </row>
    <row r="6" spans="1:25" x14ac:dyDescent="0.25">
      <c r="A6" s="227" t="s">
        <v>196</v>
      </c>
      <c r="B6" s="226" t="s">
        <v>130</v>
      </c>
      <c r="C6" s="226"/>
      <c r="D6" s="226"/>
      <c r="E6" s="82"/>
      <c r="F6" s="226" t="s">
        <v>158</v>
      </c>
      <c r="G6" s="226"/>
      <c r="H6" s="226"/>
      <c r="I6" s="82"/>
      <c r="J6" s="226" t="s">
        <v>159</v>
      </c>
      <c r="K6" s="226"/>
      <c r="L6" s="226"/>
      <c r="M6" s="82"/>
      <c r="N6" s="226" t="s">
        <v>160</v>
      </c>
      <c r="O6" s="226"/>
      <c r="P6" s="226"/>
      <c r="Q6" s="82"/>
      <c r="R6" s="226" t="s">
        <v>162</v>
      </c>
      <c r="S6" s="226"/>
      <c r="T6" s="226"/>
      <c r="U6" s="82"/>
      <c r="V6" s="226" t="s">
        <v>163</v>
      </c>
      <c r="W6" s="226"/>
      <c r="X6" s="226"/>
    </row>
    <row r="7" spans="1:25" x14ac:dyDescent="0.25">
      <c r="A7" s="227"/>
      <c r="B7" s="83" t="s">
        <v>130</v>
      </c>
      <c r="C7" s="83" t="s">
        <v>184</v>
      </c>
      <c r="D7" s="83" t="s">
        <v>185</v>
      </c>
      <c r="E7" s="82"/>
      <c r="F7" s="83" t="s">
        <v>130</v>
      </c>
      <c r="G7" s="83" t="s">
        <v>184</v>
      </c>
      <c r="H7" s="83" t="s">
        <v>185</v>
      </c>
      <c r="I7" s="82"/>
      <c r="J7" s="83" t="s">
        <v>130</v>
      </c>
      <c r="K7" s="83" t="s">
        <v>184</v>
      </c>
      <c r="L7" s="83" t="s">
        <v>185</v>
      </c>
      <c r="M7" s="82"/>
      <c r="N7" s="83" t="s">
        <v>130</v>
      </c>
      <c r="O7" s="83" t="s">
        <v>184</v>
      </c>
      <c r="P7" s="83" t="s">
        <v>185</v>
      </c>
      <c r="Q7" s="82"/>
      <c r="R7" s="83" t="s">
        <v>130</v>
      </c>
      <c r="S7" s="83" t="s">
        <v>184</v>
      </c>
      <c r="T7" s="83" t="s">
        <v>185</v>
      </c>
      <c r="U7" s="82"/>
      <c r="V7" s="83" t="s">
        <v>130</v>
      </c>
      <c r="W7" s="83" t="s">
        <v>184</v>
      </c>
      <c r="X7" s="83" t="s">
        <v>185</v>
      </c>
      <c r="Y7" s="120"/>
    </row>
    <row r="8" spans="1:25" x14ac:dyDescent="0.25">
      <c r="A8" s="25" t="s">
        <v>130</v>
      </c>
      <c r="B8" s="78">
        <f>SUM(B9:B31)</f>
        <v>6255</v>
      </c>
      <c r="C8" s="78">
        <f t="shared" ref="C8:X8" si="0">SUM(C9:C31)</f>
        <v>3355</v>
      </c>
      <c r="D8" s="78">
        <f t="shared" si="0"/>
        <v>2900</v>
      </c>
      <c r="E8" s="78"/>
      <c r="F8" s="78">
        <f t="shared" si="0"/>
        <v>985</v>
      </c>
      <c r="G8" s="78">
        <f t="shared" si="0"/>
        <v>581</v>
      </c>
      <c r="H8" s="78">
        <f t="shared" si="0"/>
        <v>404</v>
      </c>
      <c r="I8" s="78"/>
      <c r="J8" s="78">
        <f t="shared" si="0"/>
        <v>1135</v>
      </c>
      <c r="K8" s="78">
        <f t="shared" si="0"/>
        <v>633</v>
      </c>
      <c r="L8" s="78">
        <f t="shared" si="0"/>
        <v>502</v>
      </c>
      <c r="M8" s="78"/>
      <c r="N8" s="78">
        <f t="shared" si="0"/>
        <v>1073</v>
      </c>
      <c r="O8" s="78">
        <f t="shared" si="0"/>
        <v>621</v>
      </c>
      <c r="P8" s="78">
        <f t="shared" si="0"/>
        <v>452</v>
      </c>
      <c r="Q8" s="78"/>
      <c r="R8" s="78">
        <f t="shared" si="0"/>
        <v>2097</v>
      </c>
      <c r="S8" s="78">
        <f t="shared" si="0"/>
        <v>1048</v>
      </c>
      <c r="T8" s="78">
        <f t="shared" si="0"/>
        <v>1049</v>
      </c>
      <c r="U8" s="78"/>
      <c r="V8" s="78">
        <f t="shared" si="0"/>
        <v>965</v>
      </c>
      <c r="W8" s="78">
        <f t="shared" si="0"/>
        <v>472</v>
      </c>
      <c r="X8" s="78">
        <f t="shared" si="0"/>
        <v>493</v>
      </c>
    </row>
    <row r="9" spans="1:25" x14ac:dyDescent="0.25">
      <c r="A9" s="26" t="s">
        <v>197</v>
      </c>
      <c r="B9" s="79">
        <f>+F9+J9+N9+R9+V9</f>
        <v>314</v>
      </c>
      <c r="C9" s="79">
        <f t="shared" ref="C9:D9" si="1">+G9+K9+O9+S9+W9</f>
        <v>158</v>
      </c>
      <c r="D9" s="79">
        <f t="shared" si="1"/>
        <v>156</v>
      </c>
      <c r="E9" s="79"/>
      <c r="F9" s="79">
        <v>57</v>
      </c>
      <c r="G9" s="79">
        <v>25</v>
      </c>
      <c r="H9" s="79">
        <v>32</v>
      </c>
      <c r="I9" s="79">
        <v>0</v>
      </c>
      <c r="J9" s="79">
        <v>67</v>
      </c>
      <c r="K9" s="79">
        <v>34</v>
      </c>
      <c r="L9" s="79">
        <v>33</v>
      </c>
      <c r="M9" s="79">
        <v>0</v>
      </c>
      <c r="N9" s="79">
        <v>47</v>
      </c>
      <c r="O9" s="79">
        <v>26</v>
      </c>
      <c r="P9" s="79">
        <v>21</v>
      </c>
      <c r="Q9" s="79">
        <v>0</v>
      </c>
      <c r="R9" s="79">
        <v>116</v>
      </c>
      <c r="S9" s="79">
        <v>63</v>
      </c>
      <c r="T9" s="79">
        <v>53</v>
      </c>
      <c r="U9" s="79">
        <v>0</v>
      </c>
      <c r="V9" s="79">
        <v>27</v>
      </c>
      <c r="W9" s="79">
        <v>10</v>
      </c>
      <c r="X9" s="79">
        <v>17</v>
      </c>
      <c r="Y9" s="120"/>
    </row>
    <row r="10" spans="1:25" x14ac:dyDescent="0.25">
      <c r="A10" s="26" t="s">
        <v>198</v>
      </c>
      <c r="B10" s="79">
        <f t="shared" ref="B10:B31" si="2">+F10+J10+N10+R10+V10</f>
        <v>493</v>
      </c>
      <c r="C10" s="79">
        <f t="shared" ref="C10:C30" si="3">+G10+K10+O10+S10+W10</f>
        <v>257</v>
      </c>
      <c r="D10" s="79">
        <f t="shared" ref="D10:D30" si="4">+H10+L10+P10+T10+X10</f>
        <v>236</v>
      </c>
      <c r="E10" s="79"/>
      <c r="F10" s="79">
        <v>124</v>
      </c>
      <c r="G10" s="79">
        <v>76</v>
      </c>
      <c r="H10" s="79">
        <v>48</v>
      </c>
      <c r="I10" s="79">
        <v>0</v>
      </c>
      <c r="J10" s="79">
        <v>88</v>
      </c>
      <c r="K10" s="79">
        <v>45</v>
      </c>
      <c r="L10" s="79">
        <v>43</v>
      </c>
      <c r="M10" s="79">
        <v>0</v>
      </c>
      <c r="N10" s="79">
        <v>99</v>
      </c>
      <c r="O10" s="79">
        <v>54</v>
      </c>
      <c r="P10" s="79">
        <v>45</v>
      </c>
      <c r="Q10" s="79">
        <v>0</v>
      </c>
      <c r="R10" s="79">
        <v>154</v>
      </c>
      <c r="S10" s="79">
        <v>66</v>
      </c>
      <c r="T10" s="79">
        <v>88</v>
      </c>
      <c r="U10" s="79">
        <v>0</v>
      </c>
      <c r="V10" s="79">
        <v>28</v>
      </c>
      <c r="W10" s="79">
        <v>16</v>
      </c>
      <c r="X10" s="79">
        <v>12</v>
      </c>
    </row>
    <row r="11" spans="1:25" x14ac:dyDescent="0.25">
      <c r="A11" s="26" t="s">
        <v>200</v>
      </c>
      <c r="B11" s="79">
        <f t="shared" si="2"/>
        <v>158</v>
      </c>
      <c r="C11" s="79">
        <f t="shared" si="3"/>
        <v>86</v>
      </c>
      <c r="D11" s="79">
        <f t="shared" si="4"/>
        <v>72</v>
      </c>
      <c r="E11" s="79"/>
      <c r="F11" s="79">
        <v>22</v>
      </c>
      <c r="G11" s="79">
        <v>13</v>
      </c>
      <c r="H11" s="79">
        <v>9</v>
      </c>
      <c r="I11" s="79">
        <v>0</v>
      </c>
      <c r="J11" s="79">
        <v>57</v>
      </c>
      <c r="K11" s="79">
        <v>22</v>
      </c>
      <c r="L11" s="79">
        <v>35</v>
      </c>
      <c r="M11" s="79">
        <v>0</v>
      </c>
      <c r="N11" s="79">
        <v>30</v>
      </c>
      <c r="O11" s="79">
        <v>15</v>
      </c>
      <c r="P11" s="79">
        <v>15</v>
      </c>
      <c r="Q11" s="79">
        <v>0</v>
      </c>
      <c r="R11" s="79">
        <v>39</v>
      </c>
      <c r="S11" s="79">
        <v>30</v>
      </c>
      <c r="T11" s="79">
        <v>9</v>
      </c>
      <c r="U11" s="79">
        <v>0</v>
      </c>
      <c r="V11" s="79">
        <v>10</v>
      </c>
      <c r="W11" s="79">
        <v>6</v>
      </c>
      <c r="X11" s="79">
        <v>4</v>
      </c>
    </row>
    <row r="12" spans="1:25" x14ac:dyDescent="0.25">
      <c r="A12" s="26" t="s">
        <v>201</v>
      </c>
      <c r="B12" s="79">
        <f t="shared" si="2"/>
        <v>77</v>
      </c>
      <c r="C12" s="79">
        <f t="shared" si="3"/>
        <v>49</v>
      </c>
      <c r="D12" s="79">
        <f t="shared" si="4"/>
        <v>28</v>
      </c>
      <c r="E12" s="79"/>
      <c r="F12" s="79">
        <v>7</v>
      </c>
      <c r="G12" s="79">
        <v>4</v>
      </c>
      <c r="H12" s="79">
        <v>3</v>
      </c>
      <c r="I12" s="79">
        <v>0</v>
      </c>
      <c r="J12" s="79">
        <v>12</v>
      </c>
      <c r="K12" s="79">
        <v>7</v>
      </c>
      <c r="L12" s="79">
        <v>5</v>
      </c>
      <c r="M12" s="79">
        <v>0</v>
      </c>
      <c r="N12" s="79">
        <v>16</v>
      </c>
      <c r="O12" s="79">
        <v>15</v>
      </c>
      <c r="P12" s="79">
        <v>1</v>
      </c>
      <c r="Q12" s="79">
        <v>0</v>
      </c>
      <c r="R12" s="79">
        <v>34</v>
      </c>
      <c r="S12" s="79">
        <v>17</v>
      </c>
      <c r="T12" s="79">
        <v>17</v>
      </c>
      <c r="U12" s="79">
        <v>0</v>
      </c>
      <c r="V12" s="79">
        <v>8</v>
      </c>
      <c r="W12" s="79">
        <v>6</v>
      </c>
      <c r="X12" s="79">
        <v>2</v>
      </c>
    </row>
    <row r="13" spans="1:25" x14ac:dyDescent="0.25">
      <c r="A13" s="26" t="s">
        <v>202</v>
      </c>
      <c r="B13" s="79">
        <f t="shared" si="2"/>
        <v>282</v>
      </c>
      <c r="C13" s="79">
        <f t="shared" si="3"/>
        <v>162</v>
      </c>
      <c r="D13" s="79">
        <f t="shared" si="4"/>
        <v>120</v>
      </c>
      <c r="E13" s="79"/>
      <c r="F13" s="79">
        <v>23</v>
      </c>
      <c r="G13" s="79">
        <v>12</v>
      </c>
      <c r="H13" s="79">
        <v>11</v>
      </c>
      <c r="I13" s="79">
        <v>0</v>
      </c>
      <c r="J13" s="79">
        <v>54</v>
      </c>
      <c r="K13" s="79">
        <v>32</v>
      </c>
      <c r="L13" s="79">
        <v>22</v>
      </c>
      <c r="M13" s="79">
        <v>0</v>
      </c>
      <c r="N13" s="79">
        <v>48</v>
      </c>
      <c r="O13" s="79">
        <v>26</v>
      </c>
      <c r="P13" s="79">
        <v>22</v>
      </c>
      <c r="Q13" s="79">
        <v>0</v>
      </c>
      <c r="R13" s="79">
        <v>114</v>
      </c>
      <c r="S13" s="79">
        <v>65</v>
      </c>
      <c r="T13" s="79">
        <v>49</v>
      </c>
      <c r="U13" s="79">
        <v>0</v>
      </c>
      <c r="V13" s="79">
        <v>43</v>
      </c>
      <c r="W13" s="79">
        <v>27</v>
      </c>
      <c r="X13" s="79">
        <v>16</v>
      </c>
      <c r="Y13" s="121"/>
    </row>
    <row r="14" spans="1:25" x14ac:dyDescent="0.25">
      <c r="A14" s="26" t="s">
        <v>203</v>
      </c>
      <c r="B14" s="79">
        <f>+F14+R14</f>
        <v>9</v>
      </c>
      <c r="C14" s="79">
        <f>+G14+S14</f>
        <v>4</v>
      </c>
      <c r="D14" s="79">
        <f>+H14</f>
        <v>5</v>
      </c>
      <c r="E14" s="79"/>
      <c r="F14" s="79">
        <v>7</v>
      </c>
      <c r="G14" s="79">
        <v>2</v>
      </c>
      <c r="H14" s="79">
        <v>5</v>
      </c>
      <c r="I14" s="79">
        <v>0</v>
      </c>
      <c r="J14" s="79" t="s">
        <v>191</v>
      </c>
      <c r="K14" s="79" t="s">
        <v>191</v>
      </c>
      <c r="L14" s="79" t="s">
        <v>191</v>
      </c>
      <c r="M14" s="79">
        <v>0</v>
      </c>
      <c r="N14" s="79" t="s">
        <v>191</v>
      </c>
      <c r="O14" s="79" t="s">
        <v>191</v>
      </c>
      <c r="P14" s="79" t="s">
        <v>191</v>
      </c>
      <c r="Q14" s="79">
        <v>0</v>
      </c>
      <c r="R14" s="79">
        <v>2</v>
      </c>
      <c r="S14" s="79">
        <v>2</v>
      </c>
      <c r="T14" s="79" t="s">
        <v>191</v>
      </c>
      <c r="U14" s="79">
        <v>0</v>
      </c>
      <c r="V14" s="79" t="s">
        <v>191</v>
      </c>
      <c r="W14" s="79" t="s">
        <v>191</v>
      </c>
      <c r="X14" s="79" t="s">
        <v>191</v>
      </c>
      <c r="Y14" s="121"/>
    </row>
    <row r="15" spans="1:25" x14ac:dyDescent="0.25">
      <c r="A15" s="26" t="s">
        <v>204</v>
      </c>
      <c r="B15" s="79">
        <f t="shared" si="2"/>
        <v>871</v>
      </c>
      <c r="C15" s="79">
        <f t="shared" si="3"/>
        <v>462</v>
      </c>
      <c r="D15" s="79">
        <f t="shared" si="4"/>
        <v>409</v>
      </c>
      <c r="E15" s="79"/>
      <c r="F15" s="79">
        <v>213</v>
      </c>
      <c r="G15" s="79">
        <v>124</v>
      </c>
      <c r="H15" s="79">
        <v>89</v>
      </c>
      <c r="I15" s="79">
        <v>0</v>
      </c>
      <c r="J15" s="79">
        <v>192</v>
      </c>
      <c r="K15" s="79">
        <v>103</v>
      </c>
      <c r="L15" s="79">
        <v>89</v>
      </c>
      <c r="M15" s="79">
        <v>0</v>
      </c>
      <c r="N15" s="79">
        <v>114</v>
      </c>
      <c r="O15" s="79">
        <v>64</v>
      </c>
      <c r="P15" s="79">
        <v>50</v>
      </c>
      <c r="Q15" s="79">
        <v>0</v>
      </c>
      <c r="R15" s="79">
        <v>317</v>
      </c>
      <c r="S15" s="79">
        <v>153</v>
      </c>
      <c r="T15" s="79">
        <v>164</v>
      </c>
      <c r="U15" s="79">
        <v>0</v>
      </c>
      <c r="V15" s="79">
        <v>35</v>
      </c>
      <c r="W15" s="79">
        <v>18</v>
      </c>
      <c r="X15" s="79">
        <v>17</v>
      </c>
      <c r="Y15" s="120"/>
    </row>
    <row r="16" spans="1:25" x14ac:dyDescent="0.25">
      <c r="A16" s="26" t="s">
        <v>205</v>
      </c>
      <c r="B16" s="79">
        <f t="shared" si="2"/>
        <v>220</v>
      </c>
      <c r="C16" s="79">
        <f t="shared" si="3"/>
        <v>105</v>
      </c>
      <c r="D16" s="79">
        <f t="shared" si="4"/>
        <v>115</v>
      </c>
      <c r="E16" s="79"/>
      <c r="F16" s="79">
        <v>46</v>
      </c>
      <c r="G16" s="79">
        <v>28</v>
      </c>
      <c r="H16" s="79">
        <v>18</v>
      </c>
      <c r="I16" s="79">
        <v>0</v>
      </c>
      <c r="J16" s="79">
        <v>32</v>
      </c>
      <c r="K16" s="79">
        <v>11</v>
      </c>
      <c r="L16" s="79">
        <v>21</v>
      </c>
      <c r="M16" s="79">
        <v>0</v>
      </c>
      <c r="N16" s="79">
        <v>37</v>
      </c>
      <c r="O16" s="79">
        <v>17</v>
      </c>
      <c r="P16" s="79">
        <v>20</v>
      </c>
      <c r="Q16" s="79">
        <v>0</v>
      </c>
      <c r="R16" s="79">
        <v>89</v>
      </c>
      <c r="S16" s="79">
        <v>41</v>
      </c>
      <c r="T16" s="79">
        <v>48</v>
      </c>
      <c r="U16" s="79">
        <v>0</v>
      </c>
      <c r="V16" s="79">
        <v>16</v>
      </c>
      <c r="W16" s="79">
        <v>8</v>
      </c>
      <c r="X16" s="79">
        <v>8</v>
      </c>
      <c r="Y16" s="121"/>
    </row>
    <row r="17" spans="1:25" x14ac:dyDescent="0.25">
      <c r="A17" s="108" t="s">
        <v>208</v>
      </c>
      <c r="B17" s="79">
        <f t="shared" si="2"/>
        <v>886</v>
      </c>
      <c r="C17" s="79">
        <f t="shared" si="3"/>
        <v>478</v>
      </c>
      <c r="D17" s="79">
        <f t="shared" si="4"/>
        <v>408</v>
      </c>
      <c r="E17" s="79"/>
      <c r="F17" s="79">
        <v>163</v>
      </c>
      <c r="G17" s="79">
        <v>104</v>
      </c>
      <c r="H17" s="79">
        <v>59</v>
      </c>
      <c r="I17" s="79">
        <v>0</v>
      </c>
      <c r="J17" s="79">
        <v>170</v>
      </c>
      <c r="K17" s="79">
        <v>101</v>
      </c>
      <c r="L17" s="79">
        <v>69</v>
      </c>
      <c r="M17" s="79">
        <v>0</v>
      </c>
      <c r="N17" s="79">
        <v>181</v>
      </c>
      <c r="O17" s="79">
        <v>106</v>
      </c>
      <c r="P17" s="79">
        <v>75</v>
      </c>
      <c r="Q17" s="79">
        <v>0</v>
      </c>
      <c r="R17" s="79">
        <v>280</v>
      </c>
      <c r="S17" s="79">
        <v>128</v>
      </c>
      <c r="T17" s="79">
        <v>152</v>
      </c>
      <c r="U17" s="79">
        <v>0</v>
      </c>
      <c r="V17" s="79">
        <v>92</v>
      </c>
      <c r="W17" s="79">
        <v>39</v>
      </c>
      <c r="X17" s="79">
        <v>53</v>
      </c>
      <c r="Y17" s="121"/>
    </row>
    <row r="18" spans="1:25" x14ac:dyDescent="0.25">
      <c r="A18" s="26" t="s">
        <v>209</v>
      </c>
      <c r="B18" s="79">
        <f t="shared" si="2"/>
        <v>59</v>
      </c>
      <c r="C18" s="79">
        <f t="shared" si="3"/>
        <v>32</v>
      </c>
      <c r="D18" s="79">
        <f t="shared" si="4"/>
        <v>27</v>
      </c>
      <c r="E18" s="79"/>
      <c r="F18" s="79">
        <v>3</v>
      </c>
      <c r="G18" s="79">
        <v>2</v>
      </c>
      <c r="H18" s="79">
        <v>1</v>
      </c>
      <c r="I18" s="79">
        <v>0</v>
      </c>
      <c r="J18" s="79">
        <v>9</v>
      </c>
      <c r="K18" s="79">
        <v>4</v>
      </c>
      <c r="L18" s="79">
        <v>5</v>
      </c>
      <c r="M18" s="79">
        <v>0</v>
      </c>
      <c r="N18" s="79">
        <v>11</v>
      </c>
      <c r="O18" s="79">
        <v>4</v>
      </c>
      <c r="P18" s="79">
        <v>7</v>
      </c>
      <c r="Q18" s="79">
        <v>0</v>
      </c>
      <c r="R18" s="79">
        <v>20</v>
      </c>
      <c r="S18" s="79">
        <v>8</v>
      </c>
      <c r="T18" s="79">
        <v>12</v>
      </c>
      <c r="U18" s="79">
        <v>0</v>
      </c>
      <c r="V18" s="79">
        <v>16</v>
      </c>
      <c r="W18" s="79">
        <v>14</v>
      </c>
      <c r="X18" s="79">
        <v>2</v>
      </c>
      <c r="Y18" s="121"/>
    </row>
    <row r="19" spans="1:25" x14ac:dyDescent="0.25">
      <c r="A19" s="26" t="s">
        <v>210</v>
      </c>
      <c r="B19" s="79">
        <f t="shared" si="2"/>
        <v>417</v>
      </c>
      <c r="C19" s="79">
        <f t="shared" si="3"/>
        <v>235</v>
      </c>
      <c r="D19" s="79">
        <f t="shared" si="4"/>
        <v>182</v>
      </c>
      <c r="E19" s="79"/>
      <c r="F19" s="79">
        <v>74</v>
      </c>
      <c r="G19" s="79">
        <v>36</v>
      </c>
      <c r="H19" s="79">
        <v>38</v>
      </c>
      <c r="I19" s="79">
        <v>0</v>
      </c>
      <c r="J19" s="79">
        <v>86</v>
      </c>
      <c r="K19" s="79">
        <v>56</v>
      </c>
      <c r="L19" s="79">
        <v>30</v>
      </c>
      <c r="M19" s="79">
        <v>0</v>
      </c>
      <c r="N19" s="79">
        <v>84</v>
      </c>
      <c r="O19" s="79">
        <v>51</v>
      </c>
      <c r="P19" s="79">
        <v>33</v>
      </c>
      <c r="Q19" s="79">
        <v>0</v>
      </c>
      <c r="R19" s="79">
        <v>109</v>
      </c>
      <c r="S19" s="79">
        <v>59</v>
      </c>
      <c r="T19" s="79">
        <v>50</v>
      </c>
      <c r="U19" s="79">
        <v>0</v>
      </c>
      <c r="V19" s="79">
        <v>64</v>
      </c>
      <c r="W19" s="79">
        <v>33</v>
      </c>
      <c r="X19" s="79">
        <v>31</v>
      </c>
      <c r="Y19" s="121"/>
    </row>
    <row r="20" spans="1:25" x14ac:dyDescent="0.25">
      <c r="A20" s="26" t="s">
        <v>211</v>
      </c>
      <c r="B20" s="79">
        <f t="shared" si="2"/>
        <v>147</v>
      </c>
      <c r="C20" s="79">
        <f t="shared" si="3"/>
        <v>71</v>
      </c>
      <c r="D20" s="79">
        <f t="shared" si="4"/>
        <v>76</v>
      </c>
      <c r="E20" s="79"/>
      <c r="F20" s="79">
        <v>30</v>
      </c>
      <c r="G20" s="79">
        <v>20</v>
      </c>
      <c r="H20" s="79">
        <v>10</v>
      </c>
      <c r="I20" s="79">
        <v>0</v>
      </c>
      <c r="J20" s="79">
        <v>25</v>
      </c>
      <c r="K20" s="79">
        <v>13</v>
      </c>
      <c r="L20" s="79">
        <v>12</v>
      </c>
      <c r="M20" s="79">
        <v>0</v>
      </c>
      <c r="N20" s="79">
        <v>19</v>
      </c>
      <c r="O20" s="79">
        <v>13</v>
      </c>
      <c r="P20" s="79">
        <v>6</v>
      </c>
      <c r="Q20" s="79">
        <v>0</v>
      </c>
      <c r="R20" s="79">
        <v>23</v>
      </c>
      <c r="S20" s="79">
        <v>6</v>
      </c>
      <c r="T20" s="79">
        <v>17</v>
      </c>
      <c r="U20" s="79">
        <v>0</v>
      </c>
      <c r="V20" s="79">
        <v>50</v>
      </c>
      <c r="W20" s="79">
        <v>19</v>
      </c>
      <c r="X20" s="79">
        <v>31</v>
      </c>
      <c r="Y20" s="121"/>
    </row>
    <row r="21" spans="1:25" x14ac:dyDescent="0.25">
      <c r="A21" s="26" t="s">
        <v>212</v>
      </c>
      <c r="B21" s="79">
        <f t="shared" si="2"/>
        <v>114</v>
      </c>
      <c r="C21" s="79">
        <f t="shared" si="3"/>
        <v>60</v>
      </c>
      <c r="D21" s="79">
        <f t="shared" si="4"/>
        <v>54</v>
      </c>
      <c r="E21" s="79"/>
      <c r="F21" s="79">
        <v>12</v>
      </c>
      <c r="G21" s="79">
        <v>9</v>
      </c>
      <c r="H21" s="79">
        <v>3</v>
      </c>
      <c r="I21" s="79">
        <v>0</v>
      </c>
      <c r="J21" s="79">
        <v>14</v>
      </c>
      <c r="K21" s="79">
        <v>13</v>
      </c>
      <c r="L21" s="79">
        <v>1</v>
      </c>
      <c r="M21" s="79">
        <v>0</v>
      </c>
      <c r="N21" s="79">
        <v>10</v>
      </c>
      <c r="O21" s="79">
        <v>8</v>
      </c>
      <c r="P21" s="79">
        <v>2</v>
      </c>
      <c r="Q21" s="79">
        <v>0</v>
      </c>
      <c r="R21" s="79">
        <v>45</v>
      </c>
      <c r="S21" s="79">
        <v>16</v>
      </c>
      <c r="T21" s="79">
        <v>29</v>
      </c>
      <c r="U21" s="79">
        <v>0</v>
      </c>
      <c r="V21" s="79">
        <v>33</v>
      </c>
      <c r="W21" s="79">
        <v>14</v>
      </c>
      <c r="X21" s="79">
        <v>19</v>
      </c>
      <c r="Y21" s="121"/>
    </row>
    <row r="22" spans="1:25" x14ac:dyDescent="0.25">
      <c r="A22" s="26" t="s">
        <v>213</v>
      </c>
      <c r="B22" s="79" t="s">
        <v>191</v>
      </c>
      <c r="C22" s="79" t="s">
        <v>191</v>
      </c>
      <c r="D22" s="79" t="s">
        <v>191</v>
      </c>
      <c r="E22" s="79"/>
      <c r="F22" s="79" t="s">
        <v>191</v>
      </c>
      <c r="G22" s="79" t="s">
        <v>191</v>
      </c>
      <c r="H22" s="79" t="s">
        <v>191</v>
      </c>
      <c r="I22" s="79"/>
      <c r="J22" s="79" t="s">
        <v>191</v>
      </c>
      <c r="K22" s="79" t="s">
        <v>191</v>
      </c>
      <c r="L22" s="79" t="s">
        <v>191</v>
      </c>
      <c r="M22" s="79"/>
      <c r="N22" s="79" t="s">
        <v>191</v>
      </c>
      <c r="O22" s="79" t="s">
        <v>191</v>
      </c>
      <c r="P22" s="79" t="s">
        <v>191</v>
      </c>
      <c r="Q22" s="79"/>
      <c r="R22" s="79" t="s">
        <v>191</v>
      </c>
      <c r="S22" s="79" t="s">
        <v>191</v>
      </c>
      <c r="T22" s="79" t="s">
        <v>191</v>
      </c>
      <c r="U22" s="79"/>
      <c r="V22" s="79" t="s">
        <v>191</v>
      </c>
      <c r="W22" s="79" t="s">
        <v>191</v>
      </c>
      <c r="X22" s="79" t="s">
        <v>191</v>
      </c>
      <c r="Y22" s="121"/>
    </row>
    <row r="23" spans="1:25" x14ac:dyDescent="0.25">
      <c r="A23" s="26" t="s">
        <v>214</v>
      </c>
      <c r="B23" s="79" t="s">
        <v>191</v>
      </c>
      <c r="C23" s="79" t="s">
        <v>191</v>
      </c>
      <c r="D23" s="79" t="s">
        <v>191</v>
      </c>
      <c r="E23" s="79"/>
      <c r="F23" s="79" t="s">
        <v>191</v>
      </c>
      <c r="G23" s="79" t="s">
        <v>191</v>
      </c>
      <c r="H23" s="79" t="s">
        <v>191</v>
      </c>
      <c r="I23" s="79"/>
      <c r="J23" s="79" t="s">
        <v>191</v>
      </c>
      <c r="K23" s="79" t="s">
        <v>191</v>
      </c>
      <c r="L23" s="79" t="s">
        <v>191</v>
      </c>
      <c r="M23" s="79"/>
      <c r="N23" s="79" t="s">
        <v>191</v>
      </c>
      <c r="O23" s="79" t="s">
        <v>191</v>
      </c>
      <c r="P23" s="79" t="s">
        <v>191</v>
      </c>
      <c r="Q23" s="79"/>
      <c r="R23" s="79" t="s">
        <v>191</v>
      </c>
      <c r="S23" s="79" t="s">
        <v>191</v>
      </c>
      <c r="T23" s="79" t="s">
        <v>191</v>
      </c>
      <c r="U23" s="79"/>
      <c r="V23" s="79" t="s">
        <v>191</v>
      </c>
      <c r="W23" s="79" t="s">
        <v>191</v>
      </c>
      <c r="X23" s="79" t="s">
        <v>191</v>
      </c>
      <c r="Y23" s="121"/>
    </row>
    <row r="24" spans="1:25" x14ac:dyDescent="0.25">
      <c r="A24" s="26" t="s">
        <v>215</v>
      </c>
      <c r="B24" s="79">
        <f t="shared" si="2"/>
        <v>100</v>
      </c>
      <c r="C24" s="79">
        <f t="shared" si="3"/>
        <v>62</v>
      </c>
      <c r="D24" s="79">
        <f t="shared" si="4"/>
        <v>38</v>
      </c>
      <c r="E24" s="79"/>
      <c r="F24" s="79">
        <v>9</v>
      </c>
      <c r="G24" s="79">
        <v>6</v>
      </c>
      <c r="H24" s="79">
        <v>3</v>
      </c>
      <c r="I24" s="79">
        <v>0</v>
      </c>
      <c r="J24" s="79">
        <v>10</v>
      </c>
      <c r="K24" s="79">
        <v>6</v>
      </c>
      <c r="L24" s="79">
        <v>4</v>
      </c>
      <c r="M24" s="79">
        <v>0</v>
      </c>
      <c r="N24" s="79">
        <v>14</v>
      </c>
      <c r="O24" s="79">
        <v>9</v>
      </c>
      <c r="P24" s="79">
        <v>5</v>
      </c>
      <c r="Q24" s="79">
        <v>0</v>
      </c>
      <c r="R24" s="79">
        <v>50</v>
      </c>
      <c r="S24" s="79">
        <v>31</v>
      </c>
      <c r="T24" s="79">
        <v>19</v>
      </c>
      <c r="U24" s="79">
        <v>0</v>
      </c>
      <c r="V24" s="79">
        <v>17</v>
      </c>
      <c r="W24" s="79">
        <v>10</v>
      </c>
      <c r="X24" s="79">
        <v>7</v>
      </c>
      <c r="Y24" s="120"/>
    </row>
    <row r="25" spans="1:25" x14ac:dyDescent="0.25">
      <c r="A25" s="26" t="s">
        <v>216</v>
      </c>
      <c r="B25" s="79">
        <f t="shared" si="2"/>
        <v>126</v>
      </c>
      <c r="C25" s="79">
        <f t="shared" si="3"/>
        <v>56</v>
      </c>
      <c r="D25" s="79">
        <f t="shared" si="4"/>
        <v>70</v>
      </c>
      <c r="E25" s="79"/>
      <c r="F25" s="79">
        <v>25</v>
      </c>
      <c r="G25" s="79">
        <v>9</v>
      </c>
      <c r="H25" s="79">
        <v>16</v>
      </c>
      <c r="I25" s="79">
        <v>0</v>
      </c>
      <c r="J25" s="79">
        <v>23</v>
      </c>
      <c r="K25" s="79">
        <v>11</v>
      </c>
      <c r="L25" s="79">
        <v>12</v>
      </c>
      <c r="M25" s="79">
        <v>0</v>
      </c>
      <c r="N25" s="79">
        <v>22</v>
      </c>
      <c r="O25" s="79">
        <v>13</v>
      </c>
      <c r="P25" s="79">
        <v>9</v>
      </c>
      <c r="Q25" s="79">
        <v>0</v>
      </c>
      <c r="R25" s="79">
        <v>42</v>
      </c>
      <c r="S25" s="79">
        <v>15</v>
      </c>
      <c r="T25" s="79">
        <v>27</v>
      </c>
      <c r="U25" s="79">
        <v>0</v>
      </c>
      <c r="V25" s="79">
        <v>14</v>
      </c>
      <c r="W25" s="79">
        <v>8</v>
      </c>
      <c r="X25" s="79">
        <v>6</v>
      </c>
      <c r="Y25" s="121"/>
    </row>
    <row r="26" spans="1:25" x14ac:dyDescent="0.25">
      <c r="A26" s="26" t="s">
        <v>217</v>
      </c>
      <c r="B26" s="79">
        <f t="shared" si="2"/>
        <v>717</v>
      </c>
      <c r="C26" s="79">
        <f t="shared" si="3"/>
        <v>434</v>
      </c>
      <c r="D26" s="79">
        <f t="shared" si="4"/>
        <v>283</v>
      </c>
      <c r="E26" s="79"/>
      <c r="F26" s="79">
        <v>74</v>
      </c>
      <c r="G26" s="79">
        <v>55</v>
      </c>
      <c r="H26" s="79">
        <v>19</v>
      </c>
      <c r="I26" s="79">
        <v>0</v>
      </c>
      <c r="J26" s="79">
        <v>123</v>
      </c>
      <c r="K26" s="79">
        <v>80</v>
      </c>
      <c r="L26" s="79">
        <v>43</v>
      </c>
      <c r="M26" s="79">
        <v>0</v>
      </c>
      <c r="N26" s="79">
        <v>133</v>
      </c>
      <c r="O26" s="79">
        <v>84</v>
      </c>
      <c r="P26" s="79">
        <v>49</v>
      </c>
      <c r="Q26" s="79">
        <v>0</v>
      </c>
      <c r="R26" s="79">
        <v>261</v>
      </c>
      <c r="S26" s="79">
        <v>151</v>
      </c>
      <c r="T26" s="79">
        <v>110</v>
      </c>
      <c r="U26" s="79">
        <v>0</v>
      </c>
      <c r="V26" s="79">
        <v>126</v>
      </c>
      <c r="W26" s="79">
        <v>64</v>
      </c>
      <c r="X26" s="79">
        <v>62</v>
      </c>
      <c r="Y26" s="121"/>
    </row>
    <row r="27" spans="1:25" x14ac:dyDescent="0.25">
      <c r="A27" s="26" t="s">
        <v>218</v>
      </c>
      <c r="B27" s="79">
        <f t="shared" si="2"/>
        <v>264</v>
      </c>
      <c r="C27" s="79">
        <f t="shared" si="3"/>
        <v>102</v>
      </c>
      <c r="D27" s="79">
        <f t="shared" si="4"/>
        <v>162</v>
      </c>
      <c r="E27" s="79"/>
      <c r="F27" s="79">
        <v>18</v>
      </c>
      <c r="G27" s="79">
        <v>13</v>
      </c>
      <c r="H27" s="79">
        <v>5</v>
      </c>
      <c r="I27" s="79">
        <v>0</v>
      </c>
      <c r="J27" s="79">
        <v>22</v>
      </c>
      <c r="K27" s="79">
        <v>13</v>
      </c>
      <c r="L27" s="79">
        <v>9</v>
      </c>
      <c r="M27" s="79">
        <v>0</v>
      </c>
      <c r="N27" s="79">
        <v>22</v>
      </c>
      <c r="O27" s="79">
        <v>7</v>
      </c>
      <c r="P27" s="79">
        <v>15</v>
      </c>
      <c r="Q27" s="79">
        <v>0</v>
      </c>
      <c r="R27" s="79">
        <v>52</v>
      </c>
      <c r="S27" s="79">
        <v>21</v>
      </c>
      <c r="T27" s="79">
        <v>31</v>
      </c>
      <c r="U27" s="79">
        <v>0</v>
      </c>
      <c r="V27" s="79">
        <v>150</v>
      </c>
      <c r="W27" s="79">
        <v>48</v>
      </c>
      <c r="X27" s="79">
        <v>102</v>
      </c>
      <c r="Y27" s="121"/>
    </row>
    <row r="28" spans="1:25" x14ac:dyDescent="0.25">
      <c r="A28" s="26" t="s">
        <v>219</v>
      </c>
      <c r="B28" s="79">
        <f t="shared" si="2"/>
        <v>365</v>
      </c>
      <c r="C28" s="79">
        <f t="shared" si="3"/>
        <v>212</v>
      </c>
      <c r="D28" s="79">
        <f t="shared" si="4"/>
        <v>153</v>
      </c>
      <c r="E28" s="79"/>
      <c r="F28" s="79">
        <v>36</v>
      </c>
      <c r="G28" s="79">
        <v>19</v>
      </c>
      <c r="H28" s="79">
        <v>17</v>
      </c>
      <c r="I28" s="79">
        <v>0</v>
      </c>
      <c r="J28" s="79">
        <v>78</v>
      </c>
      <c r="K28" s="79">
        <v>41</v>
      </c>
      <c r="L28" s="79">
        <v>37</v>
      </c>
      <c r="M28" s="79">
        <v>0</v>
      </c>
      <c r="N28" s="79">
        <v>43</v>
      </c>
      <c r="O28" s="79">
        <v>35</v>
      </c>
      <c r="P28" s="79">
        <v>8</v>
      </c>
      <c r="Q28" s="79">
        <v>0</v>
      </c>
      <c r="R28" s="79">
        <v>134</v>
      </c>
      <c r="S28" s="79">
        <v>69</v>
      </c>
      <c r="T28" s="79">
        <v>65</v>
      </c>
      <c r="U28" s="79">
        <v>0</v>
      </c>
      <c r="V28" s="79">
        <v>74</v>
      </c>
      <c r="W28" s="79">
        <v>48</v>
      </c>
      <c r="X28" s="79">
        <v>26</v>
      </c>
      <c r="Y28" s="121"/>
    </row>
    <row r="29" spans="1:25" x14ac:dyDescent="0.25">
      <c r="A29" s="26" t="s">
        <v>221</v>
      </c>
      <c r="B29" s="79">
        <f t="shared" si="2"/>
        <v>394</v>
      </c>
      <c r="C29" s="79">
        <f t="shared" si="3"/>
        <v>201</v>
      </c>
      <c r="D29" s="79">
        <f t="shared" si="4"/>
        <v>193</v>
      </c>
      <c r="E29" s="79"/>
      <c r="F29" s="79">
        <v>23</v>
      </c>
      <c r="G29" s="79">
        <v>12</v>
      </c>
      <c r="H29" s="79">
        <v>11</v>
      </c>
      <c r="I29" s="79">
        <v>0</v>
      </c>
      <c r="J29" s="79">
        <v>48</v>
      </c>
      <c r="K29" s="79">
        <v>30</v>
      </c>
      <c r="L29" s="79">
        <v>18</v>
      </c>
      <c r="M29" s="79">
        <v>0</v>
      </c>
      <c r="N29" s="79">
        <v>102</v>
      </c>
      <c r="O29" s="79">
        <v>51</v>
      </c>
      <c r="P29" s="79">
        <v>51</v>
      </c>
      <c r="Q29" s="79">
        <v>0</v>
      </c>
      <c r="R29" s="79">
        <v>109</v>
      </c>
      <c r="S29" s="79">
        <v>56</v>
      </c>
      <c r="T29" s="79">
        <v>53</v>
      </c>
      <c r="U29" s="79">
        <v>0</v>
      </c>
      <c r="V29" s="79">
        <v>112</v>
      </c>
      <c r="W29" s="79">
        <v>52</v>
      </c>
      <c r="X29" s="79">
        <v>60</v>
      </c>
      <c r="Y29" s="121"/>
    </row>
    <row r="30" spans="1:25" x14ac:dyDescent="0.25">
      <c r="A30" s="26" t="s">
        <v>222</v>
      </c>
      <c r="B30" s="79">
        <f t="shared" si="2"/>
        <v>225</v>
      </c>
      <c r="C30" s="79">
        <f t="shared" si="3"/>
        <v>116</v>
      </c>
      <c r="D30" s="79">
        <f t="shared" si="4"/>
        <v>109</v>
      </c>
      <c r="E30" s="79"/>
      <c r="F30" s="79">
        <v>18</v>
      </c>
      <c r="G30" s="79">
        <v>11</v>
      </c>
      <c r="H30" s="79">
        <v>7</v>
      </c>
      <c r="I30" s="79">
        <v>0</v>
      </c>
      <c r="J30" s="79">
        <v>24</v>
      </c>
      <c r="K30" s="79">
        <v>11</v>
      </c>
      <c r="L30" s="79">
        <v>13</v>
      </c>
      <c r="M30" s="79">
        <v>0</v>
      </c>
      <c r="N30" s="79">
        <v>39</v>
      </c>
      <c r="O30" s="79">
        <v>22</v>
      </c>
      <c r="P30" s="79">
        <v>17</v>
      </c>
      <c r="Q30" s="79">
        <v>0</v>
      </c>
      <c r="R30" s="79">
        <v>96</v>
      </c>
      <c r="S30" s="79">
        <v>41</v>
      </c>
      <c r="T30" s="79">
        <v>55</v>
      </c>
      <c r="U30" s="79">
        <v>0</v>
      </c>
      <c r="V30" s="79">
        <v>48</v>
      </c>
      <c r="W30" s="79">
        <v>31</v>
      </c>
      <c r="X30" s="79">
        <v>17</v>
      </c>
      <c r="Y30" s="121"/>
    </row>
    <row r="31" spans="1:25" ht="15.75" thickBot="1" x14ac:dyDescent="0.3">
      <c r="A31" s="27" t="s">
        <v>223</v>
      </c>
      <c r="B31" s="141">
        <f t="shared" si="2"/>
        <v>17</v>
      </c>
      <c r="C31" s="141">
        <f>+G31+O31+S31+W31</f>
        <v>13</v>
      </c>
      <c r="D31" s="141">
        <f>+L31+P31+T31+X31</f>
        <v>4</v>
      </c>
      <c r="E31" s="141"/>
      <c r="F31" s="141">
        <v>1</v>
      </c>
      <c r="G31" s="141">
        <v>1</v>
      </c>
      <c r="H31" s="141" t="s">
        <v>191</v>
      </c>
      <c r="I31" s="141">
        <v>0</v>
      </c>
      <c r="J31" s="141">
        <v>1</v>
      </c>
      <c r="K31" s="141" t="s">
        <v>191</v>
      </c>
      <c r="L31" s="141">
        <v>1</v>
      </c>
      <c r="M31" s="141">
        <v>0</v>
      </c>
      <c r="N31" s="141">
        <v>2</v>
      </c>
      <c r="O31" s="141">
        <v>1</v>
      </c>
      <c r="P31" s="141">
        <v>1</v>
      </c>
      <c r="Q31" s="141">
        <v>0</v>
      </c>
      <c r="R31" s="141">
        <v>11</v>
      </c>
      <c r="S31" s="141">
        <v>10</v>
      </c>
      <c r="T31" s="141">
        <v>1</v>
      </c>
      <c r="U31" s="141">
        <v>0</v>
      </c>
      <c r="V31" s="141">
        <v>2</v>
      </c>
      <c r="W31" s="141">
        <v>1</v>
      </c>
      <c r="X31" s="141">
        <v>1</v>
      </c>
      <c r="Y31" s="121"/>
    </row>
    <row r="32" spans="1:25" x14ac:dyDescent="0.25">
      <c r="A32" s="218" t="s">
        <v>122</v>
      </c>
      <c r="B32" s="218"/>
      <c r="C32" s="218"/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Y32" s="121"/>
    </row>
    <row r="33" spans="25:25" x14ac:dyDescent="0.25">
      <c r="Y33" s="121"/>
    </row>
    <row r="34" spans="25:25" x14ac:dyDescent="0.25">
      <c r="Y34" s="121"/>
    </row>
    <row r="35" spans="25:25" x14ac:dyDescent="0.25">
      <c r="Y35" s="121"/>
    </row>
    <row r="36" spans="25:25" x14ac:dyDescent="0.25">
      <c r="Y36" s="121"/>
    </row>
    <row r="37" spans="25:25" x14ac:dyDescent="0.25">
      <c r="Y37" s="120"/>
    </row>
    <row r="38" spans="25:25" x14ac:dyDescent="0.25">
      <c r="Y38" s="121"/>
    </row>
    <row r="39" spans="25:25" x14ac:dyDescent="0.25">
      <c r="Y39" s="121"/>
    </row>
    <row r="40" spans="25:25" x14ac:dyDescent="0.25">
      <c r="Y40" s="121"/>
    </row>
  </sheetData>
  <mergeCells count="13">
    <mergeCell ref="R6:T6"/>
    <mergeCell ref="V6:X6"/>
    <mergeCell ref="A32:O32"/>
    <mergeCell ref="A1:X1"/>
    <mergeCell ref="A2:X2"/>
    <mergeCell ref="A3:X3"/>
    <mergeCell ref="A4:X4"/>
    <mergeCell ref="A5:X5"/>
    <mergeCell ref="A6:A7"/>
    <mergeCell ref="B6:D6"/>
    <mergeCell ref="F6:H6"/>
    <mergeCell ref="J6:L6"/>
    <mergeCell ref="N6:P6"/>
  </mergeCells>
  <hyperlinks>
    <hyperlink ref="Y2" location="Contenido!A1" display="Contenido" xr:uid="{140DFB46-4F29-4D0D-83C3-21D5B585CC28}"/>
  </hyperlinks>
  <pageMargins left="0.7" right="0.7" top="0.75" bottom="0.75" header="0.3" footer="0.3"/>
  <pageSetup orientation="landscape" r:id="rId1"/>
  <ignoredErrors>
    <ignoredError sqref="B14:D14" formula="1"/>
  </ignoredErrors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BFD77-C3F2-4503-B294-51CE4E9DD6F5}">
  <sheetPr>
    <tabColor rgb="FFF2DAB1"/>
    <pageSetUpPr fitToPage="1"/>
  </sheetPr>
  <dimension ref="A1:Y33"/>
  <sheetViews>
    <sheetView showGridLines="0" workbookViewId="0">
      <selection activeCell="Y2" sqref="Y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28515625" customWidth="1"/>
    <col min="6" max="8" width="8.28515625" customWidth="1"/>
    <col min="9" max="9" width="1.28515625" customWidth="1"/>
    <col min="10" max="12" width="8.28515625" customWidth="1"/>
    <col min="13" max="13" width="1.42578125" customWidth="1"/>
    <col min="14" max="16" width="8.28515625" customWidth="1"/>
    <col min="17" max="17" width="1.28515625" customWidth="1"/>
    <col min="18" max="20" width="8.28515625" customWidth="1"/>
    <col min="21" max="21" width="1.28515625" customWidth="1"/>
    <col min="22" max="24" width="8.28515625" customWidth="1"/>
    <col min="25" max="25" width="14" style="119" customWidth="1"/>
  </cols>
  <sheetData>
    <row r="1" spans="1:25" x14ac:dyDescent="0.25">
      <c r="A1" s="223" t="s">
        <v>306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</row>
    <row r="2" spans="1:25" x14ac:dyDescent="0.25">
      <c r="A2" s="224" t="s">
        <v>307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114" t="s">
        <v>0</v>
      </c>
    </row>
    <row r="3" spans="1:25" x14ac:dyDescent="0.25">
      <c r="A3" s="223" t="s">
        <v>195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</row>
    <row r="4" spans="1:25" x14ac:dyDescent="0.25">
      <c r="A4" s="224" t="s">
        <v>301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</row>
    <row r="5" spans="1:25" x14ac:dyDescent="0.25">
      <c r="A5" s="224" t="s">
        <v>182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120"/>
    </row>
    <row r="6" spans="1:25" x14ac:dyDescent="0.25">
      <c r="A6" s="227" t="s">
        <v>196</v>
      </c>
      <c r="B6" s="226" t="s">
        <v>130</v>
      </c>
      <c r="C6" s="226"/>
      <c r="D6" s="226"/>
      <c r="E6" s="82"/>
      <c r="F6" s="226" t="s">
        <v>158</v>
      </c>
      <c r="G6" s="226"/>
      <c r="H6" s="226"/>
      <c r="I6" s="82"/>
      <c r="J6" s="226" t="s">
        <v>159</v>
      </c>
      <c r="K6" s="226"/>
      <c r="L6" s="226"/>
      <c r="M6" s="82"/>
      <c r="N6" s="226" t="s">
        <v>160</v>
      </c>
      <c r="O6" s="226"/>
      <c r="P6" s="226"/>
      <c r="Q6" s="82"/>
      <c r="R6" s="226" t="s">
        <v>162</v>
      </c>
      <c r="S6" s="226"/>
      <c r="T6" s="226"/>
      <c r="U6" s="82"/>
      <c r="V6" s="226" t="s">
        <v>163</v>
      </c>
      <c r="W6" s="226"/>
      <c r="X6" s="226"/>
    </row>
    <row r="7" spans="1:25" x14ac:dyDescent="0.25">
      <c r="A7" s="227"/>
      <c r="B7" s="83" t="s">
        <v>130</v>
      </c>
      <c r="C7" s="83" t="s">
        <v>184</v>
      </c>
      <c r="D7" s="83" t="s">
        <v>185</v>
      </c>
      <c r="E7" s="82"/>
      <c r="F7" s="83" t="s">
        <v>130</v>
      </c>
      <c r="G7" s="83" t="s">
        <v>184</v>
      </c>
      <c r="H7" s="83" t="s">
        <v>185</v>
      </c>
      <c r="I7" s="82"/>
      <c r="J7" s="83" t="s">
        <v>130</v>
      </c>
      <c r="K7" s="83" t="s">
        <v>184</v>
      </c>
      <c r="L7" s="83" t="s">
        <v>185</v>
      </c>
      <c r="M7" s="82"/>
      <c r="N7" s="83" t="s">
        <v>130</v>
      </c>
      <c r="O7" s="83" t="s">
        <v>184</v>
      </c>
      <c r="P7" s="83" t="s">
        <v>185</v>
      </c>
      <c r="Q7" s="82"/>
      <c r="R7" s="83" t="s">
        <v>130</v>
      </c>
      <c r="S7" s="83" t="s">
        <v>184</v>
      </c>
      <c r="T7" s="83" t="s">
        <v>185</v>
      </c>
      <c r="U7" s="82"/>
      <c r="V7" s="83" t="s">
        <v>130</v>
      </c>
      <c r="W7" s="83" t="s">
        <v>184</v>
      </c>
      <c r="X7" s="83" t="s">
        <v>185</v>
      </c>
      <c r="Y7" s="120"/>
    </row>
    <row r="8" spans="1:25" s="2" customFormat="1" x14ac:dyDescent="0.25">
      <c r="A8" s="25" t="s">
        <v>130</v>
      </c>
      <c r="B8" s="80">
        <v>30.433513355714492</v>
      </c>
      <c r="C8" s="80">
        <v>35.867008766303186</v>
      </c>
      <c r="D8" s="80">
        <v>25.895169211536746</v>
      </c>
      <c r="E8" s="80"/>
      <c r="F8" s="80">
        <v>44.711756695415346</v>
      </c>
      <c r="G8" s="80">
        <v>50.043066322136085</v>
      </c>
      <c r="H8" s="80">
        <v>38.771593090211134</v>
      </c>
      <c r="I8" s="80"/>
      <c r="J8" s="80">
        <v>38.357553227441706</v>
      </c>
      <c r="K8" s="80">
        <v>42.683749157113958</v>
      </c>
      <c r="L8" s="80">
        <v>34.010840108401084</v>
      </c>
      <c r="M8" s="80"/>
      <c r="N8" s="80">
        <v>26.631918590220899</v>
      </c>
      <c r="O8" s="80">
        <v>32.581322140608606</v>
      </c>
      <c r="P8" s="80">
        <v>21.290626471973624</v>
      </c>
      <c r="Q8" s="80"/>
      <c r="R8" s="80">
        <v>34.388324040669069</v>
      </c>
      <c r="S8" s="80">
        <v>39.119074281448299</v>
      </c>
      <c r="T8" s="80">
        <v>30.681485814565661</v>
      </c>
      <c r="U8" s="80"/>
      <c r="V8" s="80">
        <v>18.33206686930091</v>
      </c>
      <c r="W8" s="80">
        <v>22.211764705882352</v>
      </c>
      <c r="X8" s="80">
        <v>15.705638738451736</v>
      </c>
      <c r="Y8" s="120"/>
    </row>
    <row r="9" spans="1:25" x14ac:dyDescent="0.25">
      <c r="A9" s="26" t="s">
        <v>197</v>
      </c>
      <c r="B9" s="81">
        <v>61.932938856015781</v>
      </c>
      <c r="C9" s="81">
        <v>70.222222222222214</v>
      </c>
      <c r="D9" s="81">
        <v>55.319148936170215</v>
      </c>
      <c r="E9" s="81"/>
      <c r="F9" s="81">
        <v>81.428571428571431</v>
      </c>
      <c r="G9" s="81">
        <v>78.125</v>
      </c>
      <c r="H9" s="81">
        <v>84.210526315789465</v>
      </c>
      <c r="I9" s="81"/>
      <c r="J9" s="81">
        <v>79.761904761904773</v>
      </c>
      <c r="K9" s="81">
        <v>80.952380952380949</v>
      </c>
      <c r="L9" s="81">
        <v>78.571428571428569</v>
      </c>
      <c r="M9" s="81"/>
      <c r="N9" s="81">
        <v>43.925233644859816</v>
      </c>
      <c r="O9" s="81">
        <v>53.061224489795919</v>
      </c>
      <c r="P9" s="81">
        <v>36.206896551724135</v>
      </c>
      <c r="Q9" s="81"/>
      <c r="R9" s="81">
        <v>65.909090909090907</v>
      </c>
      <c r="S9" s="81">
        <v>78.75</v>
      </c>
      <c r="T9" s="81">
        <v>55.208333333333336</v>
      </c>
      <c r="U9" s="81"/>
      <c r="V9" s="81">
        <v>38.571428571428577</v>
      </c>
      <c r="W9" s="81">
        <v>45.454545454545453</v>
      </c>
      <c r="X9" s="81">
        <v>35.416666666666671</v>
      </c>
      <c r="Y9" s="120"/>
    </row>
    <row r="10" spans="1:25" x14ac:dyDescent="0.25">
      <c r="A10" s="26" t="s">
        <v>198</v>
      </c>
      <c r="B10" s="81">
        <v>40.343698854337148</v>
      </c>
      <c r="C10" s="81">
        <v>41.653160453808752</v>
      </c>
      <c r="D10" s="81">
        <v>39.008264462809919</v>
      </c>
      <c r="E10" s="81"/>
      <c r="F10" s="81">
        <v>63.917525773195869</v>
      </c>
      <c r="G10" s="81">
        <v>64.406779661016941</v>
      </c>
      <c r="H10" s="81">
        <v>63.157894736842103</v>
      </c>
      <c r="I10" s="81"/>
      <c r="J10" s="81">
        <v>45.360824742268044</v>
      </c>
      <c r="K10" s="81">
        <v>40.909090909090914</v>
      </c>
      <c r="L10" s="81">
        <v>51.19047619047619</v>
      </c>
      <c r="M10" s="81"/>
      <c r="N10" s="81">
        <v>38.223938223938227</v>
      </c>
      <c r="O10" s="81">
        <v>40.909090909090914</v>
      </c>
      <c r="P10" s="81">
        <v>35.433070866141733</v>
      </c>
      <c r="Q10" s="81"/>
      <c r="R10" s="81">
        <v>48.275862068965516</v>
      </c>
      <c r="S10" s="81">
        <v>46.153846153846153</v>
      </c>
      <c r="T10" s="81">
        <v>50</v>
      </c>
      <c r="U10" s="81"/>
      <c r="V10" s="81">
        <v>10.9375</v>
      </c>
      <c r="W10" s="81">
        <v>14.035087719298245</v>
      </c>
      <c r="X10" s="81">
        <v>8.4507042253521121</v>
      </c>
    </row>
    <row r="11" spans="1:25" x14ac:dyDescent="0.25">
      <c r="A11" s="26" t="s">
        <v>200</v>
      </c>
      <c r="B11" s="81">
        <v>18.036529680365295</v>
      </c>
      <c r="C11" s="81">
        <v>26.791277258566975</v>
      </c>
      <c r="D11" s="81">
        <v>12.972972972972974</v>
      </c>
      <c r="E11" s="81"/>
      <c r="F11" s="81">
        <v>23.655913978494624</v>
      </c>
      <c r="G11" s="81">
        <v>33.333333333333329</v>
      </c>
      <c r="H11" s="81">
        <v>16.666666666666664</v>
      </c>
      <c r="I11" s="81"/>
      <c r="J11" s="81">
        <v>36.30573248407643</v>
      </c>
      <c r="K11" s="81">
        <v>37.931034482758619</v>
      </c>
      <c r="L11" s="81">
        <v>35.353535353535356</v>
      </c>
      <c r="M11" s="81"/>
      <c r="N11" s="81">
        <v>17.751479289940828</v>
      </c>
      <c r="O11" s="81">
        <v>24.590163934426229</v>
      </c>
      <c r="P11" s="81">
        <v>13.888888888888889</v>
      </c>
      <c r="Q11" s="81"/>
      <c r="R11" s="81">
        <v>14.82889733840304</v>
      </c>
      <c r="S11" s="81">
        <v>28.846153846153843</v>
      </c>
      <c r="T11" s="81">
        <v>5.6603773584905666</v>
      </c>
      <c r="U11" s="81"/>
      <c r="V11" s="81">
        <v>5.1546391752577314</v>
      </c>
      <c r="W11" s="81">
        <v>10.16949152542373</v>
      </c>
      <c r="X11" s="81">
        <v>2.9629629629629632</v>
      </c>
    </row>
    <row r="12" spans="1:25" x14ac:dyDescent="0.25">
      <c r="A12" s="26" t="s">
        <v>201</v>
      </c>
      <c r="B12" s="81">
        <v>23.262839879154079</v>
      </c>
      <c r="C12" s="81">
        <v>31.210191082802545</v>
      </c>
      <c r="D12" s="81">
        <v>16.091954022988507</v>
      </c>
      <c r="E12" s="81"/>
      <c r="F12" s="81">
        <v>24.137931034482758</v>
      </c>
      <c r="G12" s="81">
        <v>26.666666666666668</v>
      </c>
      <c r="H12" s="81">
        <v>21.428571428571427</v>
      </c>
      <c r="I12" s="81"/>
      <c r="J12" s="81">
        <v>29.268292682926827</v>
      </c>
      <c r="K12" s="81">
        <v>36.84210526315789</v>
      </c>
      <c r="L12" s="81">
        <v>22.727272727272727</v>
      </c>
      <c r="M12" s="81"/>
      <c r="N12" s="81">
        <v>19.277108433734941</v>
      </c>
      <c r="O12" s="81">
        <v>32.608695652173914</v>
      </c>
      <c r="P12" s="81">
        <v>2.7027027027027026</v>
      </c>
      <c r="Q12" s="81"/>
      <c r="R12" s="81">
        <v>38.202247191011232</v>
      </c>
      <c r="S12" s="81">
        <v>42.5</v>
      </c>
      <c r="T12" s="81">
        <v>34.693877551020407</v>
      </c>
      <c r="U12" s="81"/>
      <c r="V12" s="81">
        <v>8.9887640449438209</v>
      </c>
      <c r="W12" s="81">
        <v>16.216216216216218</v>
      </c>
      <c r="X12" s="81">
        <v>3.8461538461538463</v>
      </c>
    </row>
    <row r="13" spans="1:25" x14ac:dyDescent="0.25">
      <c r="A13" s="26" t="s">
        <v>202</v>
      </c>
      <c r="B13" s="81">
        <v>23.114754098360656</v>
      </c>
      <c r="C13" s="81">
        <v>30.857142857142854</v>
      </c>
      <c r="D13" s="81">
        <v>17.266187050359711</v>
      </c>
      <c r="E13" s="81"/>
      <c r="F13" s="81">
        <v>35.9375</v>
      </c>
      <c r="G13" s="81">
        <v>37.5</v>
      </c>
      <c r="H13" s="81">
        <v>34.375</v>
      </c>
      <c r="I13" s="81"/>
      <c r="J13" s="81">
        <v>36</v>
      </c>
      <c r="K13" s="81">
        <v>49.230769230769234</v>
      </c>
      <c r="L13" s="81">
        <v>25.882352941176475</v>
      </c>
      <c r="M13" s="81"/>
      <c r="N13" s="81">
        <v>21.917808219178081</v>
      </c>
      <c r="O13" s="81">
        <v>26.262626262626267</v>
      </c>
      <c r="P13" s="81">
        <v>18.333333333333332</v>
      </c>
      <c r="Q13" s="81"/>
      <c r="R13" s="81">
        <v>30.238726790450926</v>
      </c>
      <c r="S13" s="81">
        <v>41.935483870967744</v>
      </c>
      <c r="T13" s="81">
        <v>22.072072072072071</v>
      </c>
      <c r="U13" s="81"/>
      <c r="V13" s="81">
        <v>10.487804878048781</v>
      </c>
      <c r="W13" s="81">
        <v>15.517241379310345</v>
      </c>
      <c r="X13" s="81">
        <v>6.7796610169491522</v>
      </c>
      <c r="Y13" s="121"/>
    </row>
    <row r="14" spans="1:25" x14ac:dyDescent="0.25">
      <c r="A14" s="26" t="s">
        <v>203</v>
      </c>
      <c r="B14" s="81">
        <v>7.4380165289256199</v>
      </c>
      <c r="C14" s="81">
        <v>7.8431372549019605</v>
      </c>
      <c r="D14" s="81">
        <v>7.1428571428571423</v>
      </c>
      <c r="E14" s="81"/>
      <c r="F14" s="81">
        <v>18.918918918918919</v>
      </c>
      <c r="G14" s="81">
        <v>14.285714285714285</v>
      </c>
      <c r="H14" s="81">
        <v>21.739130434782609</v>
      </c>
      <c r="I14" s="81"/>
      <c r="J14" s="81" t="s">
        <v>191</v>
      </c>
      <c r="K14" s="81" t="s">
        <v>191</v>
      </c>
      <c r="L14" s="81" t="s">
        <v>191</v>
      </c>
      <c r="M14" s="81"/>
      <c r="N14" s="81" t="s">
        <v>191</v>
      </c>
      <c r="O14" s="81" t="s">
        <v>191</v>
      </c>
      <c r="P14" s="81" t="s">
        <v>191</v>
      </c>
      <c r="Q14" s="81"/>
      <c r="R14" s="81">
        <v>9.0909090909090917</v>
      </c>
      <c r="S14" s="81">
        <v>22.222222222222221</v>
      </c>
      <c r="T14" s="81" t="s">
        <v>191</v>
      </c>
      <c r="U14" s="81"/>
      <c r="V14" s="81" t="s">
        <v>191</v>
      </c>
      <c r="W14" s="81" t="s">
        <v>191</v>
      </c>
      <c r="X14" s="81" t="s">
        <v>191</v>
      </c>
      <c r="Y14" s="121"/>
    </row>
    <row r="15" spans="1:25" x14ac:dyDescent="0.25">
      <c r="A15" s="26" t="s">
        <v>204</v>
      </c>
      <c r="B15" s="81">
        <v>40.911225927665576</v>
      </c>
      <c r="C15" s="81">
        <v>46.2</v>
      </c>
      <c r="D15" s="81">
        <v>36.22674933569531</v>
      </c>
      <c r="E15" s="81"/>
      <c r="F15" s="81">
        <v>61.560693641618499</v>
      </c>
      <c r="G15" s="81">
        <v>68.888888888888886</v>
      </c>
      <c r="H15" s="81">
        <v>53.614457831325304</v>
      </c>
      <c r="I15" s="81"/>
      <c r="J15" s="81">
        <v>52.316076294277927</v>
      </c>
      <c r="K15" s="81">
        <v>55.376344086021504</v>
      </c>
      <c r="L15" s="81">
        <v>49.171270718232044</v>
      </c>
      <c r="M15" s="81"/>
      <c r="N15" s="81">
        <v>27.469879518072286</v>
      </c>
      <c r="O15" s="81">
        <v>33.333333333333329</v>
      </c>
      <c r="P15" s="81">
        <v>22.421524663677133</v>
      </c>
      <c r="Q15" s="81"/>
      <c r="R15" s="81">
        <v>50.078988941548189</v>
      </c>
      <c r="S15" s="81">
        <v>53.310104529616723</v>
      </c>
      <c r="T15" s="81">
        <v>47.398843930635834</v>
      </c>
      <c r="U15" s="81"/>
      <c r="V15" s="81">
        <v>9.5108695652173925</v>
      </c>
      <c r="W15" s="81">
        <v>11.612903225806452</v>
      </c>
      <c r="X15" s="81">
        <v>7.981220657276995</v>
      </c>
      <c r="Y15" s="120"/>
    </row>
    <row r="16" spans="1:25" x14ac:dyDescent="0.25">
      <c r="A16" s="26" t="s">
        <v>205</v>
      </c>
      <c r="B16" s="81">
        <v>17.350157728706623</v>
      </c>
      <c r="C16" s="81">
        <v>18.71657754010695</v>
      </c>
      <c r="D16" s="81">
        <v>16.265912305516267</v>
      </c>
      <c r="E16" s="81"/>
      <c r="F16" s="81">
        <v>35.65891472868217</v>
      </c>
      <c r="G16" s="81">
        <v>42.424242424242422</v>
      </c>
      <c r="H16" s="81">
        <v>28.571428571428569</v>
      </c>
      <c r="I16" s="81"/>
      <c r="J16" s="81">
        <v>19.393939393939394</v>
      </c>
      <c r="K16" s="81">
        <v>15.068493150684931</v>
      </c>
      <c r="L16" s="81">
        <v>22.826086956521738</v>
      </c>
      <c r="M16" s="81"/>
      <c r="N16" s="81">
        <v>15.352697095435685</v>
      </c>
      <c r="O16" s="81">
        <v>14.285714285714285</v>
      </c>
      <c r="P16" s="81">
        <v>16.393442622950818</v>
      </c>
      <c r="Q16" s="81"/>
      <c r="R16" s="81">
        <v>24.184782608695652</v>
      </c>
      <c r="S16" s="81">
        <v>26.973684210526315</v>
      </c>
      <c r="T16" s="81">
        <v>22.222222222222221</v>
      </c>
      <c r="U16" s="81"/>
      <c r="V16" s="81">
        <v>4.3835616438356162</v>
      </c>
      <c r="W16" s="81">
        <v>5.298013245033113</v>
      </c>
      <c r="X16" s="81">
        <v>3.7383177570093453</v>
      </c>
      <c r="Y16" s="121"/>
    </row>
    <row r="17" spans="1:25" x14ac:dyDescent="0.25">
      <c r="A17" s="108" t="s">
        <v>208</v>
      </c>
      <c r="B17" s="81">
        <v>32.008670520231213</v>
      </c>
      <c r="C17" s="81">
        <v>39.052287581699346</v>
      </c>
      <c r="D17" s="81">
        <v>26.424870466321241</v>
      </c>
      <c r="E17" s="81"/>
      <c r="F17" s="81">
        <v>50.308641975308646</v>
      </c>
      <c r="G17" s="81">
        <v>62.650602409638559</v>
      </c>
      <c r="H17" s="81">
        <v>37.341772151898731</v>
      </c>
      <c r="I17" s="81"/>
      <c r="J17" s="81">
        <v>42.288557213930353</v>
      </c>
      <c r="K17" s="81">
        <v>51.530612244897952</v>
      </c>
      <c r="L17" s="81">
        <v>33.495145631067963</v>
      </c>
      <c r="M17" s="81"/>
      <c r="N17" s="81">
        <v>31.423611111111111</v>
      </c>
      <c r="O17" s="81">
        <v>40.769230769230766</v>
      </c>
      <c r="P17" s="81">
        <v>23.734177215189874</v>
      </c>
      <c r="Q17" s="81"/>
      <c r="R17" s="81">
        <v>33.214709371292997</v>
      </c>
      <c r="S17" s="81">
        <v>35.754189944134076</v>
      </c>
      <c r="T17" s="81">
        <v>31.340206185567009</v>
      </c>
      <c r="U17" s="81"/>
      <c r="V17" s="81">
        <v>14.767255216693421</v>
      </c>
      <c r="W17" s="81">
        <v>15.983606557377051</v>
      </c>
      <c r="X17" s="81">
        <v>13.984168865435356</v>
      </c>
      <c r="Y17" s="121"/>
    </row>
    <row r="18" spans="1:25" x14ac:dyDescent="0.25">
      <c r="A18" s="26" t="s">
        <v>209</v>
      </c>
      <c r="B18" s="81">
        <v>17.611940298507463</v>
      </c>
      <c r="C18" s="81">
        <v>22.068965517241381</v>
      </c>
      <c r="D18" s="81">
        <v>14.210526315789473</v>
      </c>
      <c r="E18" s="81"/>
      <c r="F18" s="81">
        <v>15.789473684210526</v>
      </c>
      <c r="G18" s="81">
        <v>18.181818181818183</v>
      </c>
      <c r="H18" s="81">
        <v>12.5</v>
      </c>
      <c r="I18" s="81"/>
      <c r="J18" s="81">
        <v>25.714285714285712</v>
      </c>
      <c r="K18" s="81">
        <v>26.666666666666668</v>
      </c>
      <c r="L18" s="81">
        <v>25</v>
      </c>
      <c r="M18" s="81"/>
      <c r="N18" s="81">
        <v>22</v>
      </c>
      <c r="O18" s="81">
        <v>16</v>
      </c>
      <c r="P18" s="81">
        <v>28.000000000000004</v>
      </c>
      <c r="Q18" s="81"/>
      <c r="R18" s="81">
        <v>18.181818181818183</v>
      </c>
      <c r="S18" s="81">
        <v>18.181818181818183</v>
      </c>
      <c r="T18" s="81">
        <v>18.181818181818183</v>
      </c>
      <c r="U18" s="81"/>
      <c r="V18" s="81">
        <v>13.223140495867769</v>
      </c>
      <c r="W18" s="81">
        <v>28.000000000000004</v>
      </c>
      <c r="X18" s="81">
        <v>2.8169014084507045</v>
      </c>
      <c r="Y18" s="121"/>
    </row>
    <row r="19" spans="1:25" x14ac:dyDescent="0.25">
      <c r="A19" s="26" t="s">
        <v>210</v>
      </c>
      <c r="B19" s="81">
        <v>29.892473118279572</v>
      </c>
      <c r="C19" s="81">
        <v>36.321483771251934</v>
      </c>
      <c r="D19" s="81">
        <v>24.331550802139038</v>
      </c>
      <c r="E19" s="81"/>
      <c r="F19" s="81">
        <v>40.659340659340657</v>
      </c>
      <c r="G19" s="81">
        <v>40.449438202247187</v>
      </c>
      <c r="H19" s="81">
        <v>40.86021505376344</v>
      </c>
      <c r="I19" s="81"/>
      <c r="J19" s="81">
        <v>36.909871244635198</v>
      </c>
      <c r="K19" s="81">
        <v>46.666666666666664</v>
      </c>
      <c r="L19" s="81">
        <v>26.548672566371685</v>
      </c>
      <c r="M19" s="81"/>
      <c r="N19" s="81">
        <v>28.474576271186443</v>
      </c>
      <c r="O19" s="81">
        <v>33.774834437086092</v>
      </c>
      <c r="P19" s="81">
        <v>22.916666666666664</v>
      </c>
      <c r="Q19" s="81"/>
      <c r="R19" s="81">
        <v>31.142857142857146</v>
      </c>
      <c r="S19" s="81">
        <v>37.106918238993707</v>
      </c>
      <c r="T19" s="81">
        <v>26.178010471204189</v>
      </c>
      <c r="U19" s="81"/>
      <c r="V19" s="81">
        <v>19.1044776119403</v>
      </c>
      <c r="W19" s="81">
        <v>25.78125</v>
      </c>
      <c r="X19" s="81">
        <v>14.975845410628018</v>
      </c>
      <c r="Y19" s="121"/>
    </row>
    <row r="20" spans="1:25" x14ac:dyDescent="0.25">
      <c r="A20" s="26" t="s">
        <v>211</v>
      </c>
      <c r="B20" s="81">
        <v>19.115734720416125</v>
      </c>
      <c r="C20" s="81">
        <v>22.049689440993788</v>
      </c>
      <c r="D20" s="81">
        <v>17.002237136465325</v>
      </c>
      <c r="E20" s="81"/>
      <c r="F20" s="81">
        <v>45.454545454545453</v>
      </c>
      <c r="G20" s="81">
        <v>54.054054054054056</v>
      </c>
      <c r="H20" s="81">
        <v>34.482758620689658</v>
      </c>
      <c r="I20" s="81"/>
      <c r="J20" s="81">
        <v>33.783783783783782</v>
      </c>
      <c r="K20" s="81">
        <v>39.393939393939391</v>
      </c>
      <c r="L20" s="81">
        <v>29.268292682926827</v>
      </c>
      <c r="M20" s="81"/>
      <c r="N20" s="81">
        <v>13.970588235294118</v>
      </c>
      <c r="O20" s="81">
        <v>19.696969696969695</v>
      </c>
      <c r="P20" s="81">
        <v>8.5714285714285712</v>
      </c>
      <c r="Q20" s="81"/>
      <c r="R20" s="81">
        <v>9.0196078431372548</v>
      </c>
      <c r="S20" s="81">
        <v>6.25</v>
      </c>
      <c r="T20" s="81">
        <v>10.691823899371069</v>
      </c>
      <c r="U20" s="81"/>
      <c r="V20" s="81">
        <v>21.008403361344538</v>
      </c>
      <c r="W20" s="81">
        <v>21.111111111111111</v>
      </c>
      <c r="X20" s="81">
        <v>20.945945945945947</v>
      </c>
      <c r="Y20" s="121"/>
    </row>
    <row r="21" spans="1:25" x14ac:dyDescent="0.25">
      <c r="A21" s="26" t="s">
        <v>212</v>
      </c>
      <c r="B21" s="81">
        <v>13.784764207980654</v>
      </c>
      <c r="C21" s="81">
        <v>17.910447761194028</v>
      </c>
      <c r="D21" s="81">
        <v>10.975609756097562</v>
      </c>
      <c r="E21" s="81"/>
      <c r="F21" s="81">
        <v>17.142857142857142</v>
      </c>
      <c r="G21" s="81">
        <v>26.47058823529412</v>
      </c>
      <c r="H21" s="81">
        <v>8.3333333333333321</v>
      </c>
      <c r="I21" s="81"/>
      <c r="J21" s="81">
        <v>14.432989690721648</v>
      </c>
      <c r="K21" s="81">
        <v>25</v>
      </c>
      <c r="L21" s="81">
        <v>2.2222222222222223</v>
      </c>
      <c r="M21" s="81"/>
      <c r="N21" s="81">
        <v>5.6179775280898872</v>
      </c>
      <c r="O21" s="81">
        <v>9.6385542168674707</v>
      </c>
      <c r="P21" s="81">
        <v>2.1052631578947367</v>
      </c>
      <c r="Q21" s="81"/>
      <c r="R21" s="81">
        <v>17.307692307692307</v>
      </c>
      <c r="S21" s="81">
        <v>16.494845360824741</v>
      </c>
      <c r="T21" s="81">
        <v>17.791411042944784</v>
      </c>
      <c r="U21" s="81"/>
      <c r="V21" s="81">
        <v>14.864864864864865</v>
      </c>
      <c r="W21" s="81">
        <v>20.289855072463769</v>
      </c>
      <c r="X21" s="81">
        <v>12.418300653594772</v>
      </c>
      <c r="Y21" s="121"/>
    </row>
    <row r="22" spans="1:25" x14ac:dyDescent="0.25">
      <c r="A22" s="26" t="s">
        <v>213</v>
      </c>
      <c r="B22" s="79" t="s">
        <v>191</v>
      </c>
      <c r="C22" s="79" t="s">
        <v>191</v>
      </c>
      <c r="D22" s="79" t="s">
        <v>191</v>
      </c>
      <c r="E22" s="79"/>
      <c r="F22" s="79" t="s">
        <v>191</v>
      </c>
      <c r="G22" s="79" t="s">
        <v>191</v>
      </c>
      <c r="H22" s="79" t="s">
        <v>191</v>
      </c>
      <c r="I22" s="79"/>
      <c r="J22" s="79" t="s">
        <v>191</v>
      </c>
      <c r="K22" s="79" t="s">
        <v>191</v>
      </c>
      <c r="L22" s="79" t="s">
        <v>191</v>
      </c>
      <c r="M22" s="79"/>
      <c r="N22" s="79" t="s">
        <v>191</v>
      </c>
      <c r="O22" s="79" t="s">
        <v>191</v>
      </c>
      <c r="P22" s="79" t="s">
        <v>191</v>
      </c>
      <c r="Q22" s="79"/>
      <c r="R22" s="79" t="s">
        <v>191</v>
      </c>
      <c r="S22" s="79" t="s">
        <v>191</v>
      </c>
      <c r="T22" s="79" t="s">
        <v>191</v>
      </c>
      <c r="U22" s="79"/>
      <c r="V22" s="79" t="s">
        <v>191</v>
      </c>
      <c r="W22" s="79" t="s">
        <v>191</v>
      </c>
      <c r="X22" s="79" t="s">
        <v>191</v>
      </c>
      <c r="Y22" s="121"/>
    </row>
    <row r="23" spans="1:25" x14ac:dyDescent="0.25">
      <c r="A23" s="26" t="s">
        <v>214</v>
      </c>
      <c r="B23" s="79" t="s">
        <v>191</v>
      </c>
      <c r="C23" s="79" t="s">
        <v>191</v>
      </c>
      <c r="D23" s="79" t="s">
        <v>191</v>
      </c>
      <c r="E23" s="79"/>
      <c r="F23" s="79" t="s">
        <v>191</v>
      </c>
      <c r="G23" s="79" t="s">
        <v>191</v>
      </c>
      <c r="H23" s="79" t="s">
        <v>191</v>
      </c>
      <c r="I23" s="79"/>
      <c r="J23" s="79" t="s">
        <v>191</v>
      </c>
      <c r="K23" s="79" t="s">
        <v>191</v>
      </c>
      <c r="L23" s="79" t="s">
        <v>191</v>
      </c>
      <c r="M23" s="79"/>
      <c r="N23" s="79" t="s">
        <v>191</v>
      </c>
      <c r="O23" s="79" t="s">
        <v>191</v>
      </c>
      <c r="P23" s="79" t="s">
        <v>191</v>
      </c>
      <c r="Q23" s="79"/>
      <c r="R23" s="79" t="s">
        <v>191</v>
      </c>
      <c r="S23" s="79" t="s">
        <v>191</v>
      </c>
      <c r="T23" s="79" t="s">
        <v>191</v>
      </c>
      <c r="U23" s="79"/>
      <c r="V23" s="79" t="s">
        <v>191</v>
      </c>
      <c r="W23" s="79" t="s">
        <v>191</v>
      </c>
      <c r="X23" s="79" t="s">
        <v>191</v>
      </c>
      <c r="Y23" s="121"/>
    </row>
    <row r="24" spans="1:25" x14ac:dyDescent="0.25">
      <c r="A24" s="26" t="s">
        <v>215</v>
      </c>
      <c r="B24" s="81">
        <v>29.850746268656714</v>
      </c>
      <c r="C24" s="81">
        <v>38.036809815950924</v>
      </c>
      <c r="D24" s="81">
        <v>22.093023255813954</v>
      </c>
      <c r="E24" s="81"/>
      <c r="F24" s="81">
        <v>42.857142857142854</v>
      </c>
      <c r="G24" s="81">
        <v>50</v>
      </c>
      <c r="H24" s="81">
        <v>33.333333333333329</v>
      </c>
      <c r="I24" s="81"/>
      <c r="J24" s="81">
        <v>23.809523809523807</v>
      </c>
      <c r="K24" s="81">
        <v>26.086956521739129</v>
      </c>
      <c r="L24" s="81">
        <v>21.052631578947366</v>
      </c>
      <c r="M24" s="81"/>
      <c r="N24" s="81">
        <v>24.137931034482758</v>
      </c>
      <c r="O24" s="81">
        <v>33.333333333333329</v>
      </c>
      <c r="P24" s="81">
        <v>16.129032258064516</v>
      </c>
      <c r="Q24" s="81"/>
      <c r="R24" s="81">
        <v>47.169811320754718</v>
      </c>
      <c r="S24" s="81">
        <v>54.385964912280706</v>
      </c>
      <c r="T24" s="81">
        <v>38.775510204081634</v>
      </c>
      <c r="U24" s="81"/>
      <c r="V24" s="81">
        <v>15.74074074074074</v>
      </c>
      <c r="W24" s="81">
        <v>22.727272727272727</v>
      </c>
      <c r="X24" s="81">
        <v>10.9375</v>
      </c>
      <c r="Y24" s="120"/>
    </row>
    <row r="25" spans="1:25" x14ac:dyDescent="0.25">
      <c r="A25" s="26" t="s">
        <v>216</v>
      </c>
      <c r="B25" s="81">
        <v>34.42622950819672</v>
      </c>
      <c r="C25" s="81">
        <v>37.086092715231786</v>
      </c>
      <c r="D25" s="81">
        <v>32.558139534883722</v>
      </c>
      <c r="E25" s="81"/>
      <c r="F25" s="81">
        <v>65.789473684210535</v>
      </c>
      <c r="G25" s="81">
        <v>50</v>
      </c>
      <c r="H25" s="81">
        <v>80</v>
      </c>
      <c r="I25" s="81"/>
      <c r="J25" s="81">
        <v>48.936170212765958</v>
      </c>
      <c r="K25" s="81">
        <v>57.894736842105267</v>
      </c>
      <c r="L25" s="81">
        <v>42.857142857142854</v>
      </c>
      <c r="M25" s="81"/>
      <c r="N25" s="81">
        <v>33.846153846153847</v>
      </c>
      <c r="O25" s="81">
        <v>40.625</v>
      </c>
      <c r="P25" s="81">
        <v>27.27272727272727</v>
      </c>
      <c r="Q25" s="81"/>
      <c r="R25" s="81">
        <v>36.521739130434781</v>
      </c>
      <c r="S25" s="81">
        <v>35.714285714285715</v>
      </c>
      <c r="T25" s="81">
        <v>36.986301369863014</v>
      </c>
      <c r="U25" s="81"/>
      <c r="V25" s="81">
        <v>13.861386138613863</v>
      </c>
      <c r="W25" s="81">
        <v>20</v>
      </c>
      <c r="X25" s="81">
        <v>9.8360655737704921</v>
      </c>
      <c r="Y25" s="121"/>
    </row>
    <row r="26" spans="1:25" x14ac:dyDescent="0.25">
      <c r="A26" s="26" t="s">
        <v>217</v>
      </c>
      <c r="B26" s="81">
        <v>36.303797468354432</v>
      </c>
      <c r="C26" s="81">
        <v>42.300194931773873</v>
      </c>
      <c r="D26" s="81">
        <v>29.820864067439413</v>
      </c>
      <c r="E26" s="81"/>
      <c r="F26" s="81">
        <v>41.573033707865171</v>
      </c>
      <c r="G26" s="81">
        <v>50.458715596330272</v>
      </c>
      <c r="H26" s="81">
        <v>27.536231884057973</v>
      </c>
      <c r="I26" s="81"/>
      <c r="J26" s="81">
        <v>43.15789473684211</v>
      </c>
      <c r="K26" s="81">
        <v>45.714285714285715</v>
      </c>
      <c r="L26" s="81">
        <v>39.090909090909093</v>
      </c>
      <c r="M26" s="81"/>
      <c r="N26" s="81">
        <v>34.190231362467863</v>
      </c>
      <c r="O26" s="81">
        <v>44.210526315789473</v>
      </c>
      <c r="P26" s="81">
        <v>24.623115577889447</v>
      </c>
      <c r="Q26" s="81"/>
      <c r="R26" s="81">
        <v>43.572621035058425</v>
      </c>
      <c r="S26" s="81">
        <v>47.0404984423676</v>
      </c>
      <c r="T26" s="81">
        <v>39.568345323741006</v>
      </c>
      <c r="U26" s="81"/>
      <c r="V26" s="81">
        <v>24.045801526717558</v>
      </c>
      <c r="W26" s="81">
        <v>27.705627705627705</v>
      </c>
      <c r="X26" s="81">
        <v>21.160409556313994</v>
      </c>
      <c r="Y26" s="121"/>
    </row>
    <row r="27" spans="1:25" x14ac:dyDescent="0.25">
      <c r="A27" s="26" t="s">
        <v>218</v>
      </c>
      <c r="B27" s="81">
        <v>25.581395348837212</v>
      </c>
      <c r="C27" s="81">
        <v>22.319474835886215</v>
      </c>
      <c r="D27" s="81">
        <v>28.173913043478262</v>
      </c>
      <c r="E27" s="81"/>
      <c r="F27" s="81">
        <v>22.5</v>
      </c>
      <c r="G27" s="81">
        <v>24.528301886792452</v>
      </c>
      <c r="H27" s="81">
        <v>18.518518518518519</v>
      </c>
      <c r="I27" s="81"/>
      <c r="J27" s="81">
        <v>13.924050632911392</v>
      </c>
      <c r="K27" s="81">
        <v>16.883116883116884</v>
      </c>
      <c r="L27" s="81">
        <v>11.111111111111111</v>
      </c>
      <c r="M27" s="81"/>
      <c r="N27" s="81">
        <v>11</v>
      </c>
      <c r="O27" s="81">
        <v>8.0459770114942533</v>
      </c>
      <c r="P27" s="81">
        <v>13.274336283185843</v>
      </c>
      <c r="Q27" s="81"/>
      <c r="R27" s="81">
        <v>18.705035971223023</v>
      </c>
      <c r="S27" s="81">
        <v>18.918918918918919</v>
      </c>
      <c r="T27" s="81">
        <v>18.562874251497004</v>
      </c>
      <c r="U27" s="81"/>
      <c r="V27" s="81">
        <v>47.468354430379748</v>
      </c>
      <c r="W27" s="81">
        <v>37.209302325581397</v>
      </c>
      <c r="X27" s="81">
        <v>54.54545454545454</v>
      </c>
      <c r="Y27" s="121"/>
    </row>
    <row r="28" spans="1:25" x14ac:dyDescent="0.25">
      <c r="A28" s="26" t="s">
        <v>219</v>
      </c>
      <c r="B28" s="81">
        <v>47.526041666666671</v>
      </c>
      <c r="C28" s="81">
        <v>55.643044619422575</v>
      </c>
      <c r="D28" s="81">
        <v>39.534883720930232</v>
      </c>
      <c r="E28" s="81"/>
      <c r="F28" s="81">
        <v>65.454545454545453</v>
      </c>
      <c r="G28" s="81">
        <v>61.29032258064516</v>
      </c>
      <c r="H28" s="81">
        <v>70.833333333333343</v>
      </c>
      <c r="I28" s="81"/>
      <c r="J28" s="81">
        <v>62.4</v>
      </c>
      <c r="K28" s="81">
        <v>65.079365079365076</v>
      </c>
      <c r="L28" s="81">
        <v>59.677419354838712</v>
      </c>
      <c r="M28" s="81"/>
      <c r="N28" s="81">
        <v>33.858267716535437</v>
      </c>
      <c r="O28" s="81">
        <v>49.295774647887328</v>
      </c>
      <c r="P28" s="81">
        <v>14.285714285714285</v>
      </c>
      <c r="Q28" s="81"/>
      <c r="R28" s="81">
        <v>52.755905511811022</v>
      </c>
      <c r="S28" s="81">
        <v>58.974358974358978</v>
      </c>
      <c r="T28" s="81">
        <v>47.445255474452551</v>
      </c>
      <c r="U28" s="81"/>
      <c r="V28" s="81">
        <v>35.748792270531396</v>
      </c>
      <c r="W28" s="81">
        <v>48.484848484848484</v>
      </c>
      <c r="X28" s="81">
        <v>24.074074074074073</v>
      </c>
      <c r="Y28" s="121"/>
    </row>
    <row r="29" spans="1:25" x14ac:dyDescent="0.25">
      <c r="A29" s="26" t="s">
        <v>221</v>
      </c>
      <c r="B29" s="81">
        <v>29.758308157099698</v>
      </c>
      <c r="C29" s="81">
        <v>32.843137254901961</v>
      </c>
      <c r="D29" s="81">
        <v>27.106741573033709</v>
      </c>
      <c r="E29" s="81"/>
      <c r="F29" s="81">
        <v>17.293233082706767</v>
      </c>
      <c r="G29" s="81">
        <v>18.461538461538463</v>
      </c>
      <c r="H29" s="81">
        <v>16.176470588235293</v>
      </c>
      <c r="I29" s="81"/>
      <c r="J29" s="81">
        <v>27.27272727272727</v>
      </c>
      <c r="K29" s="81">
        <v>32.258064516129032</v>
      </c>
      <c r="L29" s="81">
        <v>21.686746987951807</v>
      </c>
      <c r="M29" s="81"/>
      <c r="N29" s="81">
        <v>40.963855421686745</v>
      </c>
      <c r="O29" s="81">
        <v>41.803278688524593</v>
      </c>
      <c r="P29" s="81">
        <v>40.15748031496063</v>
      </c>
      <c r="Q29" s="81"/>
      <c r="R29" s="81">
        <v>28.385416666666668</v>
      </c>
      <c r="S29" s="81">
        <v>31.460674157303369</v>
      </c>
      <c r="T29" s="81">
        <v>25.728155339805824</v>
      </c>
      <c r="U29" s="81"/>
      <c r="V29" s="81">
        <v>29.319371727748688</v>
      </c>
      <c r="W29" s="81">
        <v>33.766233766233768</v>
      </c>
      <c r="X29" s="81">
        <v>26.315789473684209</v>
      </c>
      <c r="Y29" s="121"/>
    </row>
    <row r="30" spans="1:25" x14ac:dyDescent="0.25">
      <c r="A30" s="26" t="s">
        <v>222</v>
      </c>
      <c r="B30" s="81">
        <v>31.779661016949152</v>
      </c>
      <c r="C30" s="81">
        <v>37.179487179487182</v>
      </c>
      <c r="D30" s="81">
        <v>27.525252525252526</v>
      </c>
      <c r="E30" s="81"/>
      <c r="F30" s="81">
        <v>36</v>
      </c>
      <c r="G30" s="81">
        <v>42.307692307692307</v>
      </c>
      <c r="H30" s="81">
        <v>29.166666666666668</v>
      </c>
      <c r="I30" s="81"/>
      <c r="J30" s="81">
        <v>31.578947368421051</v>
      </c>
      <c r="K30" s="81">
        <v>27.500000000000004</v>
      </c>
      <c r="L30" s="81">
        <v>36.111111111111107</v>
      </c>
      <c r="M30" s="81"/>
      <c r="N30" s="81">
        <v>28.057553956834528</v>
      </c>
      <c r="O30" s="81">
        <v>31.428571428571427</v>
      </c>
      <c r="P30" s="81">
        <v>24.637681159420293</v>
      </c>
      <c r="Q30" s="81"/>
      <c r="R30" s="81">
        <v>42.857142857142854</v>
      </c>
      <c r="S30" s="81">
        <v>45.555555555555557</v>
      </c>
      <c r="T30" s="81">
        <v>41.044776119402989</v>
      </c>
      <c r="U30" s="81"/>
      <c r="V30" s="81">
        <v>21.917808219178081</v>
      </c>
      <c r="W30" s="81">
        <v>36.046511627906973</v>
      </c>
      <c r="X30" s="81">
        <v>12.781954887218044</v>
      </c>
      <c r="Y30" s="121"/>
    </row>
    <row r="31" spans="1:25" ht="15.75" thickBot="1" x14ac:dyDescent="0.3">
      <c r="A31" s="27" t="s">
        <v>223</v>
      </c>
      <c r="B31" s="140">
        <v>18.478260869565215</v>
      </c>
      <c r="C31" s="140">
        <v>27.659574468085108</v>
      </c>
      <c r="D31" s="140">
        <v>8.8888888888888893</v>
      </c>
      <c r="E31" s="140"/>
      <c r="F31" s="140">
        <v>12.5</v>
      </c>
      <c r="G31" s="140">
        <v>14.285714285714285</v>
      </c>
      <c r="H31" s="140" t="s">
        <v>191</v>
      </c>
      <c r="I31" s="140"/>
      <c r="J31" s="140">
        <v>11.111111111111111</v>
      </c>
      <c r="K31" s="140" t="s">
        <v>191</v>
      </c>
      <c r="L31" s="140">
        <v>16.666666666666664</v>
      </c>
      <c r="M31" s="140"/>
      <c r="N31" s="140">
        <v>10</v>
      </c>
      <c r="O31" s="140">
        <v>14.285714285714285</v>
      </c>
      <c r="P31" s="140">
        <v>7.6923076923076925</v>
      </c>
      <c r="Q31" s="140"/>
      <c r="R31" s="140">
        <v>42.307692307692307</v>
      </c>
      <c r="S31" s="140">
        <v>58.82352941176471</v>
      </c>
      <c r="T31" s="140">
        <v>11.111111111111111</v>
      </c>
      <c r="U31" s="140"/>
      <c r="V31" s="140">
        <v>6.8965517241379306</v>
      </c>
      <c r="W31" s="140">
        <v>7.6923076923076925</v>
      </c>
      <c r="X31" s="140">
        <v>6.25</v>
      </c>
      <c r="Y31" s="121"/>
    </row>
    <row r="32" spans="1:25" x14ac:dyDescent="0.25">
      <c r="A32" s="218" t="s">
        <v>122</v>
      </c>
      <c r="B32" s="218"/>
      <c r="C32" s="218"/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Y32" s="121"/>
    </row>
    <row r="33" spans="25:25" x14ac:dyDescent="0.25">
      <c r="Y33" s="121"/>
    </row>
  </sheetData>
  <mergeCells count="13">
    <mergeCell ref="R6:T6"/>
    <mergeCell ref="V6:X6"/>
    <mergeCell ref="A32:O32"/>
    <mergeCell ref="A1:X1"/>
    <mergeCell ref="A2:X2"/>
    <mergeCell ref="A3:X3"/>
    <mergeCell ref="A4:X4"/>
    <mergeCell ref="A5:X5"/>
    <mergeCell ref="A6:A7"/>
    <mergeCell ref="B6:D6"/>
    <mergeCell ref="F6:H6"/>
    <mergeCell ref="J6:L6"/>
    <mergeCell ref="N6:P6"/>
  </mergeCells>
  <hyperlinks>
    <hyperlink ref="Y2" location="Contenido!A1" display="Contenido" xr:uid="{F374044B-C873-4D4E-908A-9580D5A078C2}"/>
  </hyperlinks>
  <pageMargins left="0.7" right="0.7" top="0.75" bottom="0.75" header="0.3" footer="0.3"/>
  <pageSetup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B00CF-A55C-4A8E-A23B-55DB370BF186}">
  <sheetPr>
    <tabColor rgb="FFCFAC65"/>
    <pageSetUpPr fitToPage="1"/>
  </sheetPr>
  <dimension ref="A2:L45"/>
  <sheetViews>
    <sheetView showGridLines="0" showOutlineSymbols="0" showWhiteSpace="0" workbookViewId="0">
      <selection activeCell="L2" sqref="L2"/>
    </sheetView>
  </sheetViews>
  <sheetFormatPr baseColWidth="10" defaultColWidth="11" defaultRowHeight="15" customHeight="1" x14ac:dyDescent="0.25"/>
  <cols>
    <col min="1" max="1" width="5" style="113" customWidth="1"/>
    <col min="2" max="10" width="11" style="113"/>
    <col min="11" max="11" width="5" style="113" customWidth="1"/>
    <col min="12" max="12" width="14" style="119" customWidth="1"/>
    <col min="13" max="16384" width="11" style="113"/>
  </cols>
  <sheetData>
    <row r="2" spans="1:12" ht="15" customHeight="1" thickBot="1" x14ac:dyDescent="0.3">
      <c r="L2" s="114" t="s">
        <v>0</v>
      </c>
    </row>
    <row r="3" spans="1:12" ht="15" customHeight="1" x14ac:dyDescent="0.25">
      <c r="B3" s="230" t="s">
        <v>308</v>
      </c>
      <c r="C3" s="231"/>
      <c r="D3" s="231"/>
      <c r="E3" s="231"/>
      <c r="F3" s="231"/>
      <c r="G3" s="231"/>
      <c r="H3" s="231"/>
      <c r="I3" s="231"/>
      <c r="J3" s="232"/>
    </row>
    <row r="4" spans="1:12" ht="15" customHeight="1" x14ac:dyDescent="0.25">
      <c r="B4" s="233"/>
      <c r="C4" s="234"/>
      <c r="D4" s="234"/>
      <c r="E4" s="234"/>
      <c r="F4" s="234"/>
      <c r="G4" s="234"/>
      <c r="H4" s="234"/>
      <c r="I4" s="234"/>
      <c r="J4" s="235"/>
    </row>
    <row r="5" spans="1:12" ht="15" customHeight="1" x14ac:dyDescent="0.25">
      <c r="B5" s="233"/>
      <c r="C5" s="234"/>
      <c r="D5" s="234"/>
      <c r="E5" s="234"/>
      <c r="F5" s="234"/>
      <c r="G5" s="234"/>
      <c r="H5" s="234"/>
      <c r="I5" s="234"/>
      <c r="J5" s="235"/>
      <c r="L5" s="120"/>
    </row>
    <row r="6" spans="1:12" ht="15" customHeight="1" x14ac:dyDescent="0.25">
      <c r="B6" s="233"/>
      <c r="C6" s="234"/>
      <c r="D6" s="234"/>
      <c r="E6" s="234"/>
      <c r="F6" s="234"/>
      <c r="G6" s="234"/>
      <c r="H6" s="234"/>
      <c r="I6" s="234"/>
      <c r="J6" s="235"/>
      <c r="L6" s="120"/>
    </row>
    <row r="7" spans="1:12" ht="15" customHeight="1" x14ac:dyDescent="0.25">
      <c r="B7" s="233"/>
      <c r="C7" s="234"/>
      <c r="D7" s="234"/>
      <c r="E7" s="234"/>
      <c r="F7" s="234"/>
      <c r="G7" s="234"/>
      <c r="H7" s="234"/>
      <c r="I7" s="234"/>
      <c r="J7" s="235"/>
    </row>
    <row r="8" spans="1:12" ht="15" customHeight="1" x14ac:dyDescent="0.25">
      <c r="B8" s="233"/>
      <c r="C8" s="234"/>
      <c r="D8" s="234"/>
      <c r="E8" s="234"/>
      <c r="F8" s="234"/>
      <c r="G8" s="234"/>
      <c r="H8" s="234"/>
      <c r="I8" s="234"/>
      <c r="J8" s="235"/>
      <c r="L8" s="120"/>
    </row>
    <row r="9" spans="1:12" ht="15" customHeight="1" x14ac:dyDescent="0.25">
      <c r="B9" s="233"/>
      <c r="C9" s="234"/>
      <c r="D9" s="234"/>
      <c r="E9" s="234"/>
      <c r="F9" s="234"/>
      <c r="G9" s="234"/>
      <c r="H9" s="234"/>
      <c r="I9" s="234"/>
      <c r="J9" s="235"/>
    </row>
    <row r="10" spans="1:12" ht="15" customHeight="1" x14ac:dyDescent="0.25">
      <c r="B10" s="233"/>
      <c r="C10" s="234"/>
      <c r="D10" s="234"/>
      <c r="E10" s="234"/>
      <c r="F10" s="234"/>
      <c r="G10" s="234"/>
      <c r="H10" s="234"/>
      <c r="I10" s="234"/>
      <c r="J10" s="235"/>
      <c r="L10" s="120"/>
    </row>
    <row r="11" spans="1:12" ht="15" customHeight="1" x14ac:dyDescent="0.25">
      <c r="A11" s="115"/>
      <c r="B11" s="233"/>
      <c r="C11" s="234"/>
      <c r="D11" s="234"/>
      <c r="E11" s="234"/>
      <c r="F11" s="234"/>
      <c r="G11" s="234"/>
      <c r="H11" s="234"/>
      <c r="I11" s="234"/>
      <c r="J11" s="235"/>
      <c r="K11" s="115"/>
    </row>
    <row r="12" spans="1:12" ht="15" customHeight="1" x14ac:dyDescent="0.25">
      <c r="A12" s="115"/>
      <c r="B12" s="233"/>
      <c r="C12" s="234"/>
      <c r="D12" s="234"/>
      <c r="E12" s="234"/>
      <c r="F12" s="234"/>
      <c r="G12" s="234"/>
      <c r="H12" s="234"/>
      <c r="I12" s="234"/>
      <c r="J12" s="235"/>
      <c r="K12" s="115"/>
    </row>
    <row r="13" spans="1:12" ht="15" customHeight="1" x14ac:dyDescent="0.25">
      <c r="A13" s="115"/>
      <c r="B13" s="233"/>
      <c r="C13" s="234"/>
      <c r="D13" s="234"/>
      <c r="E13" s="234"/>
      <c r="F13" s="234"/>
      <c r="G13" s="234"/>
      <c r="H13" s="234"/>
      <c r="I13" s="234"/>
      <c r="J13" s="235"/>
      <c r="K13" s="115"/>
    </row>
    <row r="14" spans="1:12" ht="15" customHeight="1" x14ac:dyDescent="0.25">
      <c r="A14" s="115"/>
      <c r="B14" s="233"/>
      <c r="C14" s="234"/>
      <c r="D14" s="234"/>
      <c r="E14" s="234"/>
      <c r="F14" s="234"/>
      <c r="G14" s="234"/>
      <c r="H14" s="234"/>
      <c r="I14" s="234"/>
      <c r="J14" s="235"/>
      <c r="K14" s="115"/>
      <c r="L14" s="121"/>
    </row>
    <row r="15" spans="1:12" ht="15" customHeight="1" x14ac:dyDescent="0.25">
      <c r="A15" s="115"/>
      <c r="B15" s="233"/>
      <c r="C15" s="234"/>
      <c r="D15" s="234"/>
      <c r="E15" s="234"/>
      <c r="F15" s="234"/>
      <c r="G15" s="234"/>
      <c r="H15" s="234"/>
      <c r="I15" s="234"/>
      <c r="J15" s="235"/>
      <c r="K15" s="115"/>
      <c r="L15" s="120"/>
    </row>
    <row r="16" spans="1:12" ht="15" customHeight="1" x14ac:dyDescent="0.25">
      <c r="A16" s="115"/>
      <c r="B16" s="233"/>
      <c r="C16" s="234"/>
      <c r="D16" s="234"/>
      <c r="E16" s="234"/>
      <c r="F16" s="234"/>
      <c r="G16" s="234"/>
      <c r="H16" s="234"/>
      <c r="I16" s="234"/>
      <c r="J16" s="235"/>
      <c r="K16" s="115"/>
      <c r="L16" s="121"/>
    </row>
    <row r="17" spans="1:12" ht="15" customHeight="1" x14ac:dyDescent="0.25">
      <c r="A17" s="115"/>
      <c r="B17" s="233"/>
      <c r="C17" s="234"/>
      <c r="D17" s="234"/>
      <c r="E17" s="234"/>
      <c r="F17" s="234"/>
      <c r="G17" s="234"/>
      <c r="H17" s="234"/>
      <c r="I17" s="234"/>
      <c r="J17" s="235"/>
      <c r="K17" s="115"/>
      <c r="L17" s="121"/>
    </row>
    <row r="18" spans="1:12" ht="15" customHeight="1" x14ac:dyDescent="0.25">
      <c r="A18" s="115"/>
      <c r="B18" s="233"/>
      <c r="C18" s="234"/>
      <c r="D18" s="234"/>
      <c r="E18" s="234"/>
      <c r="F18" s="234"/>
      <c r="G18" s="234"/>
      <c r="H18" s="234"/>
      <c r="I18" s="234"/>
      <c r="J18" s="235"/>
      <c r="K18" s="115"/>
      <c r="L18" s="121"/>
    </row>
    <row r="19" spans="1:12" ht="15" customHeight="1" x14ac:dyDescent="0.25">
      <c r="A19" s="115"/>
      <c r="B19" s="233"/>
      <c r="C19" s="234"/>
      <c r="D19" s="234"/>
      <c r="E19" s="234"/>
      <c r="F19" s="234"/>
      <c r="G19" s="234"/>
      <c r="H19" s="234"/>
      <c r="I19" s="234"/>
      <c r="J19" s="235"/>
      <c r="K19" s="115"/>
      <c r="L19" s="121"/>
    </row>
    <row r="20" spans="1:12" ht="15" customHeight="1" x14ac:dyDescent="0.25">
      <c r="A20" s="115"/>
      <c r="B20" s="233"/>
      <c r="C20" s="234"/>
      <c r="D20" s="234"/>
      <c r="E20" s="234"/>
      <c r="F20" s="234"/>
      <c r="G20" s="234"/>
      <c r="H20" s="234"/>
      <c r="I20" s="234"/>
      <c r="J20" s="235"/>
      <c r="K20" s="115"/>
      <c r="L20" s="121"/>
    </row>
    <row r="21" spans="1:12" ht="15" customHeight="1" x14ac:dyDescent="0.25">
      <c r="A21" s="115"/>
      <c r="B21" s="233"/>
      <c r="C21" s="234"/>
      <c r="D21" s="234"/>
      <c r="E21" s="234"/>
      <c r="F21" s="234"/>
      <c r="G21" s="234"/>
      <c r="H21" s="234"/>
      <c r="I21" s="234"/>
      <c r="J21" s="235"/>
      <c r="K21" s="115"/>
      <c r="L21" s="121"/>
    </row>
    <row r="22" spans="1:12" ht="15" customHeight="1" thickBot="1" x14ac:dyDescent="0.3">
      <c r="A22" s="115"/>
      <c r="B22" s="236"/>
      <c r="C22" s="237"/>
      <c r="D22" s="237"/>
      <c r="E22" s="237"/>
      <c r="F22" s="237"/>
      <c r="G22" s="237"/>
      <c r="H22" s="237"/>
      <c r="I22" s="237"/>
      <c r="J22" s="238"/>
      <c r="K22" s="115"/>
      <c r="L22" s="121"/>
    </row>
    <row r="23" spans="1:12" ht="15" customHeight="1" x14ac:dyDescent="0.25">
      <c r="A23" s="115"/>
      <c r="K23" s="115"/>
      <c r="L23" s="121"/>
    </row>
    <row r="24" spans="1:12" ht="15" customHeight="1" x14ac:dyDescent="0.25">
      <c r="A24" s="115"/>
      <c r="K24" s="115"/>
      <c r="L24" s="120"/>
    </row>
    <row r="25" spans="1:12" ht="15" customHeight="1" x14ac:dyDescent="0.25">
      <c r="L25" s="121"/>
    </row>
    <row r="26" spans="1:12" ht="15" customHeight="1" x14ac:dyDescent="0.25">
      <c r="L26" s="121"/>
    </row>
    <row r="27" spans="1:12" ht="15" customHeight="1" x14ac:dyDescent="0.25">
      <c r="L27" s="121"/>
    </row>
    <row r="28" spans="1:12" ht="15" customHeight="1" x14ac:dyDescent="0.25">
      <c r="L28" s="121"/>
    </row>
    <row r="29" spans="1:12" ht="15" customHeight="1" x14ac:dyDescent="0.25">
      <c r="L29" s="121"/>
    </row>
    <row r="30" spans="1:12" ht="15" customHeight="1" x14ac:dyDescent="0.25">
      <c r="L30" s="121"/>
    </row>
    <row r="31" spans="1:12" ht="15" customHeight="1" x14ac:dyDescent="0.25">
      <c r="L31" s="121"/>
    </row>
    <row r="32" spans="1:12" ht="15" customHeight="1" x14ac:dyDescent="0.25">
      <c r="L32" s="121"/>
    </row>
    <row r="33" spans="12:12" ht="15" customHeight="1" x14ac:dyDescent="0.25">
      <c r="L33" s="121"/>
    </row>
    <row r="34" spans="12:12" ht="15" customHeight="1" x14ac:dyDescent="0.25">
      <c r="L34" s="121"/>
    </row>
    <row r="36" spans="12:12" ht="15" customHeight="1" x14ac:dyDescent="0.25">
      <c r="L36" s="121"/>
    </row>
    <row r="37" spans="12:12" ht="15" customHeight="1" x14ac:dyDescent="0.25">
      <c r="L37" s="121"/>
    </row>
    <row r="38" spans="12:12" ht="15" customHeight="1" x14ac:dyDescent="0.25">
      <c r="L38" s="121"/>
    </row>
    <row r="39" spans="12:12" ht="15" customHeight="1" x14ac:dyDescent="0.25">
      <c r="L39" s="121"/>
    </row>
    <row r="40" spans="12:12" ht="15" customHeight="1" x14ac:dyDescent="0.25">
      <c r="L40" s="121"/>
    </row>
    <row r="41" spans="12:12" ht="15" customHeight="1" x14ac:dyDescent="0.25">
      <c r="L41" s="121"/>
    </row>
    <row r="42" spans="12:12" ht="15" customHeight="1" x14ac:dyDescent="0.25">
      <c r="L42" s="120"/>
    </row>
    <row r="43" spans="12:12" ht="15" customHeight="1" x14ac:dyDescent="0.25">
      <c r="L43" s="121"/>
    </row>
    <row r="44" spans="12:12" ht="15" customHeight="1" x14ac:dyDescent="0.25">
      <c r="L44" s="121"/>
    </row>
    <row r="45" spans="12:12" ht="15" customHeight="1" x14ac:dyDescent="0.25">
      <c r="L45" s="121"/>
    </row>
  </sheetData>
  <mergeCells count="1">
    <mergeCell ref="B3:J22"/>
  </mergeCells>
  <hyperlinks>
    <hyperlink ref="L2" location="Contenido!A1" display="Contenido" xr:uid="{2FEE0EC9-1043-41BE-8A7B-3F1A996C745E}"/>
  </hyperlinks>
  <printOptions horizontalCentered="1" verticalCentered="1"/>
  <pageMargins left="0.19685039370078741" right="0.19685039370078741" top="0.39370078740157483" bottom="0.39370078740157483" header="0.31496062992125984" footer="0.31496062992125984"/>
  <pageSetup paperSize="172" fitToHeight="0"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BEF5C-E9C7-4897-8918-561C0AC4EA9E}">
  <sheetPr>
    <tabColor rgb="FFF2DAB1"/>
    <pageSetUpPr fitToPage="1"/>
  </sheetPr>
  <dimension ref="A1:Q44"/>
  <sheetViews>
    <sheetView showGridLines="0" zoomScaleNormal="100" workbookViewId="0">
      <selection activeCell="Q2" sqref="Q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28515625" customWidth="1"/>
    <col min="6" max="8" width="8.28515625" customWidth="1"/>
    <col min="9" max="9" width="1.42578125" customWidth="1"/>
    <col min="10" max="12" width="8.28515625" customWidth="1"/>
    <col min="13" max="13" width="1.7109375" customWidth="1"/>
    <col min="14" max="16" width="8.28515625" customWidth="1"/>
    <col min="17" max="17" width="14" style="119" customWidth="1"/>
  </cols>
  <sheetData>
    <row r="1" spans="1:17" x14ac:dyDescent="0.25">
      <c r="A1" s="223" t="s">
        <v>309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</row>
    <row r="2" spans="1:17" ht="17.45" customHeight="1" x14ac:dyDescent="0.25">
      <c r="A2" s="223" t="s">
        <v>310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114" t="s">
        <v>0</v>
      </c>
    </row>
    <row r="3" spans="1:17" x14ac:dyDescent="0.25">
      <c r="A3" s="223" t="s">
        <v>295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</row>
    <row r="4" spans="1:17" x14ac:dyDescent="0.25">
      <c r="A4" s="223" t="s">
        <v>296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</row>
    <row r="5" spans="1:17" x14ac:dyDescent="0.25">
      <c r="A5" s="225" t="s">
        <v>183</v>
      </c>
      <c r="B5" s="226" t="s">
        <v>130</v>
      </c>
      <c r="C5" s="226"/>
      <c r="D5" s="226"/>
      <c r="E5" s="82"/>
      <c r="F5" s="226" t="s">
        <v>162</v>
      </c>
      <c r="G5" s="226"/>
      <c r="H5" s="226"/>
      <c r="I5" s="82"/>
      <c r="J5" s="226" t="s">
        <v>163</v>
      </c>
      <c r="K5" s="226"/>
      <c r="L5" s="226"/>
      <c r="M5" s="82"/>
      <c r="N5" s="226" t="s">
        <v>164</v>
      </c>
      <c r="O5" s="226"/>
      <c r="P5" s="226"/>
      <c r="Q5" s="120"/>
    </row>
    <row r="6" spans="1:17" x14ac:dyDescent="0.25">
      <c r="A6" s="225"/>
      <c r="B6" s="83" t="s">
        <v>130</v>
      </c>
      <c r="C6" s="83" t="s">
        <v>184</v>
      </c>
      <c r="D6" s="83" t="s">
        <v>185</v>
      </c>
      <c r="E6" s="82"/>
      <c r="F6" s="83" t="s">
        <v>130</v>
      </c>
      <c r="G6" s="83" t="s">
        <v>184</v>
      </c>
      <c r="H6" s="83" t="s">
        <v>185</v>
      </c>
      <c r="I6" s="82"/>
      <c r="J6" s="83" t="s">
        <v>130</v>
      </c>
      <c r="K6" s="83" t="s">
        <v>184</v>
      </c>
      <c r="L6" s="83" t="s">
        <v>185</v>
      </c>
      <c r="M6" s="82"/>
      <c r="N6" s="83" t="s">
        <v>130</v>
      </c>
      <c r="O6" s="83" t="s">
        <v>184</v>
      </c>
      <c r="P6" s="83" t="s">
        <v>185</v>
      </c>
    </row>
    <row r="7" spans="1:17" ht="5.45" customHeight="1" x14ac:dyDescent="0.25"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120"/>
    </row>
    <row r="8" spans="1:17" x14ac:dyDescent="0.25">
      <c r="A8" s="22" t="s">
        <v>147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</row>
    <row r="9" spans="1:17" x14ac:dyDescent="0.25">
      <c r="A9" s="100" t="s">
        <v>148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120"/>
    </row>
    <row r="10" spans="1:17" x14ac:dyDescent="0.25">
      <c r="A10" s="23" t="s">
        <v>130</v>
      </c>
      <c r="B10" s="78">
        <f>B11+B12</f>
        <v>12597</v>
      </c>
      <c r="C10" s="78">
        <f t="shared" ref="C10:P10" si="0">C11+C12</f>
        <v>4993</v>
      </c>
      <c r="D10" s="78">
        <f t="shared" si="0"/>
        <v>7604</v>
      </c>
      <c r="E10" s="78"/>
      <c r="F10" s="78">
        <f t="shared" si="0"/>
        <v>4982</v>
      </c>
      <c r="G10" s="78">
        <f t="shared" si="0"/>
        <v>2026</v>
      </c>
      <c r="H10" s="78">
        <f t="shared" si="0"/>
        <v>2956</v>
      </c>
      <c r="I10" s="78"/>
      <c r="J10" s="78">
        <f t="shared" si="0"/>
        <v>3887</v>
      </c>
      <c r="K10" s="78">
        <f t="shared" si="0"/>
        <v>1527</v>
      </c>
      <c r="L10" s="78">
        <f t="shared" si="0"/>
        <v>2360</v>
      </c>
      <c r="M10" s="78"/>
      <c r="N10" s="78">
        <f t="shared" si="0"/>
        <v>3728</v>
      </c>
      <c r="O10" s="78">
        <f t="shared" si="0"/>
        <v>1440</v>
      </c>
      <c r="P10" s="78">
        <f t="shared" si="0"/>
        <v>2288</v>
      </c>
    </row>
    <row r="11" spans="1:17" x14ac:dyDescent="0.25">
      <c r="A11" s="99" t="s">
        <v>186</v>
      </c>
      <c r="B11" s="79">
        <f>+F11+J11+N11</f>
        <v>12167</v>
      </c>
      <c r="C11" s="79">
        <f t="shared" ref="C11:D11" si="1">+G11+K11+O11</f>
        <v>4720</v>
      </c>
      <c r="D11" s="79">
        <f t="shared" si="1"/>
        <v>7447</v>
      </c>
      <c r="E11" s="79"/>
      <c r="F11" s="79">
        <v>4823</v>
      </c>
      <c r="G11" s="79">
        <v>1921</v>
      </c>
      <c r="H11" s="79">
        <v>2902</v>
      </c>
      <c r="I11" s="79"/>
      <c r="J11" s="79">
        <v>3783</v>
      </c>
      <c r="K11" s="79">
        <v>1447</v>
      </c>
      <c r="L11" s="79">
        <v>2336</v>
      </c>
      <c r="M11" s="79"/>
      <c r="N11" s="79">
        <v>3561</v>
      </c>
      <c r="O11" s="79">
        <v>1352</v>
      </c>
      <c r="P11" s="79">
        <v>2209</v>
      </c>
    </row>
    <row r="12" spans="1:17" x14ac:dyDescent="0.25">
      <c r="A12" s="99" t="s">
        <v>188</v>
      </c>
      <c r="B12" s="79">
        <f t="shared" ref="B12:B19" si="2">+F12+J12+N12</f>
        <v>430</v>
      </c>
      <c r="C12" s="79">
        <f t="shared" ref="C12:C19" si="3">+G12+K12+O12</f>
        <v>273</v>
      </c>
      <c r="D12" s="79">
        <f t="shared" ref="D12:D19" si="4">+H12+L12+P12</f>
        <v>157</v>
      </c>
      <c r="E12" s="79"/>
      <c r="F12" s="79">
        <v>159</v>
      </c>
      <c r="G12" s="79">
        <v>105</v>
      </c>
      <c r="H12" s="79">
        <v>54</v>
      </c>
      <c r="I12" s="79"/>
      <c r="J12" s="79">
        <v>104</v>
      </c>
      <c r="K12" s="79">
        <v>80</v>
      </c>
      <c r="L12" s="79">
        <v>24</v>
      </c>
      <c r="M12" s="79"/>
      <c r="N12" s="79">
        <v>167</v>
      </c>
      <c r="O12" s="79">
        <v>88</v>
      </c>
      <c r="P12" s="79">
        <v>79</v>
      </c>
    </row>
    <row r="13" spans="1:17" x14ac:dyDescent="0.25">
      <c r="A13" s="23" t="s">
        <v>189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121"/>
    </row>
    <row r="14" spans="1:17" x14ac:dyDescent="0.25">
      <c r="A14" s="98" t="s">
        <v>130</v>
      </c>
      <c r="B14" s="78">
        <f>B15+B16</f>
        <v>8501</v>
      </c>
      <c r="C14" s="78">
        <f t="shared" ref="C14:P14" si="5">C15+C16</f>
        <v>3508</v>
      </c>
      <c r="D14" s="78">
        <f t="shared" si="5"/>
        <v>4993</v>
      </c>
      <c r="E14" s="78"/>
      <c r="F14" s="78">
        <f t="shared" si="5"/>
        <v>3360</v>
      </c>
      <c r="G14" s="78">
        <f t="shared" si="5"/>
        <v>1421</v>
      </c>
      <c r="H14" s="78">
        <f t="shared" si="5"/>
        <v>1939</v>
      </c>
      <c r="I14" s="78"/>
      <c r="J14" s="78">
        <f t="shared" si="5"/>
        <v>2650</v>
      </c>
      <c r="K14" s="78">
        <f t="shared" si="5"/>
        <v>1079</v>
      </c>
      <c r="L14" s="78">
        <f t="shared" si="5"/>
        <v>1571</v>
      </c>
      <c r="M14" s="78"/>
      <c r="N14" s="78">
        <f t="shared" si="5"/>
        <v>2491</v>
      </c>
      <c r="O14" s="78">
        <f t="shared" si="5"/>
        <v>1008</v>
      </c>
      <c r="P14" s="78">
        <f t="shared" si="5"/>
        <v>1483</v>
      </c>
      <c r="Q14" s="120"/>
    </row>
    <row r="15" spans="1:17" x14ac:dyDescent="0.25">
      <c r="A15" s="99" t="s">
        <v>186</v>
      </c>
      <c r="B15" s="79">
        <f t="shared" si="2"/>
        <v>8071</v>
      </c>
      <c r="C15" s="79">
        <f t="shared" si="3"/>
        <v>3235</v>
      </c>
      <c r="D15" s="79">
        <f t="shared" si="4"/>
        <v>4836</v>
      </c>
      <c r="E15" s="79"/>
      <c r="F15" s="79">
        <v>3201</v>
      </c>
      <c r="G15" s="79">
        <v>1316</v>
      </c>
      <c r="H15" s="79">
        <v>1885</v>
      </c>
      <c r="I15" s="79"/>
      <c r="J15" s="79">
        <v>2546</v>
      </c>
      <c r="K15" s="79">
        <v>999</v>
      </c>
      <c r="L15" s="79">
        <v>1547</v>
      </c>
      <c r="M15" s="79"/>
      <c r="N15" s="79">
        <v>2324</v>
      </c>
      <c r="O15" s="79">
        <v>920</v>
      </c>
      <c r="P15" s="79">
        <v>1404</v>
      </c>
      <c r="Q15" s="121"/>
    </row>
    <row r="16" spans="1:17" x14ac:dyDescent="0.25">
      <c r="A16" s="99" t="s">
        <v>188</v>
      </c>
      <c r="B16" s="79">
        <f t="shared" ref="B16" si="6">+F16+J16+N16</f>
        <v>430</v>
      </c>
      <c r="C16" s="79">
        <f t="shared" ref="C16" si="7">+G16+K16+O16</f>
        <v>273</v>
      </c>
      <c r="D16" s="79">
        <f t="shared" ref="D16" si="8">+H16+L16+P16</f>
        <v>157</v>
      </c>
      <c r="E16" s="79"/>
      <c r="F16" s="79">
        <v>159</v>
      </c>
      <c r="G16" s="79">
        <v>105</v>
      </c>
      <c r="H16" s="79">
        <v>54</v>
      </c>
      <c r="I16" s="79"/>
      <c r="J16" s="79">
        <v>104</v>
      </c>
      <c r="K16" s="79">
        <v>80</v>
      </c>
      <c r="L16" s="79">
        <v>24</v>
      </c>
      <c r="M16" s="79"/>
      <c r="N16" s="79">
        <v>167</v>
      </c>
      <c r="O16" s="79">
        <v>88</v>
      </c>
      <c r="P16" s="79">
        <v>79</v>
      </c>
      <c r="Q16" s="121"/>
    </row>
    <row r="17" spans="1:17" x14ac:dyDescent="0.25">
      <c r="A17" s="23" t="s">
        <v>190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121"/>
    </row>
    <row r="18" spans="1:17" x14ac:dyDescent="0.25">
      <c r="A18" s="101" t="s">
        <v>130</v>
      </c>
      <c r="B18" s="78">
        <f>B19</f>
        <v>4096</v>
      </c>
      <c r="C18" s="78">
        <f t="shared" ref="C18:P18" si="9">C19</f>
        <v>1485</v>
      </c>
      <c r="D18" s="78">
        <f t="shared" si="9"/>
        <v>2611</v>
      </c>
      <c r="E18" s="78"/>
      <c r="F18" s="78">
        <f t="shared" si="9"/>
        <v>1622</v>
      </c>
      <c r="G18" s="78">
        <f t="shared" si="9"/>
        <v>605</v>
      </c>
      <c r="H18" s="78">
        <f t="shared" si="9"/>
        <v>1017</v>
      </c>
      <c r="I18" s="78"/>
      <c r="J18" s="78">
        <f t="shared" si="9"/>
        <v>1237</v>
      </c>
      <c r="K18" s="78">
        <f t="shared" si="9"/>
        <v>448</v>
      </c>
      <c r="L18" s="78">
        <f t="shared" si="9"/>
        <v>789</v>
      </c>
      <c r="M18" s="78"/>
      <c r="N18" s="78">
        <f t="shared" si="9"/>
        <v>1237</v>
      </c>
      <c r="O18" s="78">
        <f t="shared" si="9"/>
        <v>432</v>
      </c>
      <c r="P18" s="78">
        <f t="shared" si="9"/>
        <v>805</v>
      </c>
      <c r="Q18" s="121"/>
    </row>
    <row r="19" spans="1:17" x14ac:dyDescent="0.25">
      <c r="A19" s="99" t="s">
        <v>186</v>
      </c>
      <c r="B19" s="79">
        <f t="shared" si="2"/>
        <v>4096</v>
      </c>
      <c r="C19" s="79">
        <f t="shared" si="3"/>
        <v>1485</v>
      </c>
      <c r="D19" s="79">
        <f t="shared" si="4"/>
        <v>2611</v>
      </c>
      <c r="E19" s="79"/>
      <c r="F19" s="79">
        <v>1622</v>
      </c>
      <c r="G19" s="79">
        <v>605</v>
      </c>
      <c r="H19" s="79">
        <v>1017</v>
      </c>
      <c r="I19" s="79"/>
      <c r="J19" s="79">
        <v>1237</v>
      </c>
      <c r="K19" s="79">
        <v>448</v>
      </c>
      <c r="L19" s="79">
        <v>789</v>
      </c>
      <c r="M19" s="79"/>
      <c r="N19" s="79">
        <v>1237</v>
      </c>
      <c r="O19" s="79">
        <v>432</v>
      </c>
      <c r="P19" s="79">
        <v>805</v>
      </c>
      <c r="Q19" s="121"/>
    </row>
    <row r="20" spans="1:17" x14ac:dyDescent="0.25">
      <c r="A20" s="99" t="s">
        <v>188</v>
      </c>
      <c r="B20" s="79" t="s">
        <v>191</v>
      </c>
      <c r="C20" s="79" t="s">
        <v>191</v>
      </c>
      <c r="D20" s="79" t="s">
        <v>191</v>
      </c>
      <c r="E20" s="79"/>
      <c r="F20" s="79" t="s">
        <v>191</v>
      </c>
      <c r="G20" s="79" t="s">
        <v>191</v>
      </c>
      <c r="H20" s="79" t="s">
        <v>191</v>
      </c>
      <c r="I20" s="79"/>
      <c r="J20" s="79" t="s">
        <v>191</v>
      </c>
      <c r="K20" s="79" t="s">
        <v>191</v>
      </c>
      <c r="L20" s="79" t="s">
        <v>191</v>
      </c>
      <c r="M20" s="79"/>
      <c r="N20" s="79" t="s">
        <v>191</v>
      </c>
      <c r="O20" s="79" t="s">
        <v>191</v>
      </c>
      <c r="P20" s="79" t="s">
        <v>191</v>
      </c>
      <c r="Q20" s="121"/>
    </row>
    <row r="21" spans="1:17" x14ac:dyDescent="0.25"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121"/>
    </row>
    <row r="22" spans="1:17" x14ac:dyDescent="0.25">
      <c r="A22" s="22" t="s">
        <v>153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121"/>
    </row>
    <row r="23" spans="1:17" x14ac:dyDescent="0.25">
      <c r="A23" s="100" t="s">
        <v>148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120"/>
    </row>
    <row r="24" spans="1:17" s="2" customFormat="1" x14ac:dyDescent="0.25">
      <c r="A24" s="23" t="s">
        <v>130</v>
      </c>
      <c r="B24" s="80">
        <v>92.123738481790269</v>
      </c>
      <c r="C24" s="80">
        <v>91.884431358115563</v>
      </c>
      <c r="D24" s="80">
        <v>92.28155339805825</v>
      </c>
      <c r="E24" s="80"/>
      <c r="F24" s="80">
        <v>88.600391250222302</v>
      </c>
      <c r="G24" s="80">
        <v>88.010425716768026</v>
      </c>
      <c r="H24" s="80">
        <v>89.009334537789826</v>
      </c>
      <c r="I24" s="80"/>
      <c r="J24" s="80">
        <v>93.459966338062046</v>
      </c>
      <c r="K24" s="80">
        <v>93.853718500307309</v>
      </c>
      <c r="L24" s="80">
        <v>93.206951026856245</v>
      </c>
      <c r="M24" s="80"/>
      <c r="N24" s="80">
        <v>95.786228160328875</v>
      </c>
      <c r="O24" s="80">
        <v>95.68106312292359</v>
      </c>
      <c r="P24" s="80">
        <v>95.852534562211972</v>
      </c>
      <c r="Q24" s="125"/>
    </row>
    <row r="25" spans="1:17" x14ac:dyDescent="0.25">
      <c r="A25" s="99" t="s">
        <v>186</v>
      </c>
      <c r="B25" s="81">
        <v>92.19519587785102</v>
      </c>
      <c r="C25" s="81">
        <v>91.828793774319067</v>
      </c>
      <c r="D25" s="81">
        <v>92.428943775598853</v>
      </c>
      <c r="E25" s="81"/>
      <c r="F25" s="81">
        <v>88.609222855043186</v>
      </c>
      <c r="G25" s="81">
        <v>88.078862906923433</v>
      </c>
      <c r="H25" s="81">
        <v>88.963825873697118</v>
      </c>
      <c r="I25" s="81"/>
      <c r="J25" s="81">
        <v>93.870967741935488</v>
      </c>
      <c r="K25" s="81">
        <v>93.83916990920882</v>
      </c>
      <c r="L25" s="81">
        <v>93.890675241157567</v>
      </c>
      <c r="M25" s="81"/>
      <c r="N25" s="81">
        <v>95.622986036519876</v>
      </c>
      <c r="O25" s="81">
        <v>95.412844036697251</v>
      </c>
      <c r="P25" s="81">
        <v>95.75205895101864</v>
      </c>
      <c r="Q25" s="121"/>
    </row>
    <row r="26" spans="1:17" x14ac:dyDescent="0.25">
      <c r="A26" s="99" t="s">
        <v>188</v>
      </c>
      <c r="B26" s="81">
        <v>90.146750524109009</v>
      </c>
      <c r="C26" s="81">
        <v>92.857142857142861</v>
      </c>
      <c r="D26" s="81">
        <v>85.792349726775953</v>
      </c>
      <c r="E26" s="81"/>
      <c r="F26" s="81">
        <v>88.333333333333329</v>
      </c>
      <c r="G26" s="81">
        <v>86.776859504132233</v>
      </c>
      <c r="H26" s="81">
        <v>91.525423728813564</v>
      </c>
      <c r="I26" s="81"/>
      <c r="J26" s="81">
        <v>80.620155038759691</v>
      </c>
      <c r="K26" s="81">
        <v>94.117647058823522</v>
      </c>
      <c r="L26" s="81">
        <v>54.54545454545454</v>
      </c>
      <c r="M26" s="81"/>
      <c r="N26" s="81">
        <v>99.404761904761912</v>
      </c>
      <c r="O26" s="81">
        <v>100</v>
      </c>
      <c r="P26" s="81">
        <v>98.75</v>
      </c>
      <c r="Q26" s="121"/>
    </row>
    <row r="27" spans="1:17" x14ac:dyDescent="0.25">
      <c r="A27" s="23" t="s">
        <v>189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121"/>
    </row>
    <row r="28" spans="1:17" s="2" customFormat="1" x14ac:dyDescent="0.25">
      <c r="A28" s="98" t="s">
        <v>130</v>
      </c>
      <c r="B28" s="80">
        <v>93.069848916137516</v>
      </c>
      <c r="C28" s="80">
        <v>92.902542372881356</v>
      </c>
      <c r="D28" s="80">
        <v>93.187756625606568</v>
      </c>
      <c r="E28" s="80"/>
      <c r="F28" s="80">
        <v>90.541632983023447</v>
      </c>
      <c r="G28" s="80">
        <v>89.596469104665815</v>
      </c>
      <c r="H28" s="80">
        <v>91.247058823529414</v>
      </c>
      <c r="I28" s="80"/>
      <c r="J28" s="80">
        <v>93.606499470151888</v>
      </c>
      <c r="K28" s="80">
        <v>93.907745865970398</v>
      </c>
      <c r="L28" s="80">
        <v>93.400713436385246</v>
      </c>
      <c r="M28" s="80"/>
      <c r="N28" s="80">
        <v>96.103395061728392</v>
      </c>
      <c r="O28" s="80">
        <v>96.829971181556189</v>
      </c>
      <c r="P28" s="80">
        <v>95.615731785944547</v>
      </c>
      <c r="Q28" s="125"/>
    </row>
    <row r="29" spans="1:17" x14ac:dyDescent="0.25">
      <c r="A29" s="99" t="s">
        <v>186</v>
      </c>
      <c r="B29" s="81">
        <v>93.230911401178247</v>
      </c>
      <c r="C29" s="81">
        <v>92.906375646180365</v>
      </c>
      <c r="D29" s="81">
        <v>93.449275362318843</v>
      </c>
      <c r="E29" s="81"/>
      <c r="F29" s="81">
        <v>90.654205607476641</v>
      </c>
      <c r="G29" s="81">
        <v>89.829351535836182</v>
      </c>
      <c r="H29" s="81">
        <v>91.239109390125847</v>
      </c>
      <c r="I29" s="81"/>
      <c r="J29" s="81">
        <v>94.226498889711337</v>
      </c>
      <c r="K29" s="81">
        <v>93.890977443609032</v>
      </c>
      <c r="L29" s="81">
        <v>94.444444444444443</v>
      </c>
      <c r="M29" s="81"/>
      <c r="N29" s="81">
        <v>95.874587458745879</v>
      </c>
      <c r="O29" s="81">
        <v>96.537250786988466</v>
      </c>
      <c r="P29" s="81">
        <v>95.44527532290958</v>
      </c>
      <c r="Q29" s="121"/>
    </row>
    <row r="30" spans="1:17" x14ac:dyDescent="0.25">
      <c r="A30" s="99" t="s">
        <v>188</v>
      </c>
      <c r="B30" s="81">
        <v>90.146750524109009</v>
      </c>
      <c r="C30" s="81">
        <v>92.857142857142861</v>
      </c>
      <c r="D30" s="81">
        <v>85.792349726775953</v>
      </c>
      <c r="E30" s="81"/>
      <c r="F30" s="81">
        <v>88.333333333333329</v>
      </c>
      <c r="G30" s="81">
        <v>86.776859504132233</v>
      </c>
      <c r="H30" s="81">
        <v>91.525423728813564</v>
      </c>
      <c r="I30" s="81"/>
      <c r="J30" s="81">
        <v>80.620155038759691</v>
      </c>
      <c r="K30" s="81">
        <v>94.117647058823522</v>
      </c>
      <c r="L30" s="81">
        <v>54.54545454545454</v>
      </c>
      <c r="M30" s="81"/>
      <c r="N30" s="81">
        <v>99.404761904761912</v>
      </c>
      <c r="O30" s="81">
        <v>100</v>
      </c>
      <c r="P30" s="81">
        <v>98.75</v>
      </c>
      <c r="Q30" s="121"/>
    </row>
    <row r="31" spans="1:17" x14ac:dyDescent="0.25">
      <c r="A31" s="23" t="s">
        <v>190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121"/>
    </row>
    <row r="32" spans="1:17" s="2" customFormat="1" x14ac:dyDescent="0.25">
      <c r="A32" s="101" t="s">
        <v>130</v>
      </c>
      <c r="B32" s="80">
        <v>90.220264317180622</v>
      </c>
      <c r="C32" s="80">
        <v>89.56574185765983</v>
      </c>
      <c r="D32" s="80">
        <v>90.596807772380288</v>
      </c>
      <c r="E32" s="80"/>
      <c r="F32" s="80">
        <v>84.8326359832636</v>
      </c>
      <c r="G32" s="80">
        <v>84.497206703910607</v>
      </c>
      <c r="H32" s="80">
        <v>85.033444816053517</v>
      </c>
      <c r="I32" s="80"/>
      <c r="J32" s="80">
        <v>93.147590361445793</v>
      </c>
      <c r="K32" s="80">
        <v>93.723849372384933</v>
      </c>
      <c r="L32" s="80">
        <v>92.82352941176471</v>
      </c>
      <c r="M32" s="80"/>
      <c r="N32" s="80">
        <v>95.15384615384616</v>
      </c>
      <c r="O32" s="80">
        <v>93.103448275862064</v>
      </c>
      <c r="P32" s="80">
        <v>96.291866028708128</v>
      </c>
      <c r="Q32" s="125"/>
    </row>
    <row r="33" spans="1:17" x14ac:dyDescent="0.25">
      <c r="A33" s="99" t="s">
        <v>186</v>
      </c>
      <c r="B33" s="81">
        <v>90.220264317180622</v>
      </c>
      <c r="C33" s="81">
        <v>89.56574185765983</v>
      </c>
      <c r="D33" s="81">
        <v>90.596807772380288</v>
      </c>
      <c r="E33" s="81"/>
      <c r="F33" s="81">
        <v>84.8326359832636</v>
      </c>
      <c r="G33" s="81">
        <v>84.497206703910607</v>
      </c>
      <c r="H33" s="81">
        <v>85.033444816053517</v>
      </c>
      <c r="I33" s="81"/>
      <c r="J33" s="81">
        <v>93.147590361445793</v>
      </c>
      <c r="K33" s="81">
        <v>93.723849372384933</v>
      </c>
      <c r="L33" s="81">
        <v>92.82352941176471</v>
      </c>
      <c r="M33" s="81"/>
      <c r="N33" s="81">
        <v>95.15384615384616</v>
      </c>
      <c r="O33" s="81">
        <v>93.103448275862064</v>
      </c>
      <c r="P33" s="81">
        <v>96.291866028708128</v>
      </c>
      <c r="Q33" s="121"/>
    </row>
    <row r="34" spans="1:17" ht="15.75" thickBot="1" x14ac:dyDescent="0.3">
      <c r="A34" s="102" t="s">
        <v>188</v>
      </c>
      <c r="B34" s="141" t="s">
        <v>191</v>
      </c>
      <c r="C34" s="141" t="s">
        <v>191</v>
      </c>
      <c r="D34" s="141" t="s">
        <v>191</v>
      </c>
      <c r="E34" s="141"/>
      <c r="F34" s="141" t="s">
        <v>191</v>
      </c>
      <c r="G34" s="141" t="s">
        <v>191</v>
      </c>
      <c r="H34" s="141" t="s">
        <v>191</v>
      </c>
      <c r="I34" s="141"/>
      <c r="J34" s="141" t="s">
        <v>191</v>
      </c>
      <c r="K34" s="141" t="s">
        <v>191</v>
      </c>
      <c r="L34" s="141" t="s">
        <v>191</v>
      </c>
      <c r="M34" s="141"/>
      <c r="N34" s="141" t="s">
        <v>191</v>
      </c>
      <c r="O34" s="141" t="s">
        <v>191</v>
      </c>
      <c r="P34" s="141" t="s">
        <v>191</v>
      </c>
    </row>
    <row r="35" spans="1:17" x14ac:dyDescent="0.25">
      <c r="A35" s="218" t="s">
        <v>122</v>
      </c>
      <c r="B35" s="218"/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Q35" s="121"/>
    </row>
    <row r="36" spans="1:17" x14ac:dyDescent="0.25">
      <c r="Q36" s="121"/>
    </row>
    <row r="37" spans="1:17" x14ac:dyDescent="0.25">
      <c r="Q37" s="121"/>
    </row>
    <row r="38" spans="1:17" x14ac:dyDescent="0.25">
      <c r="Q38" s="121"/>
    </row>
    <row r="39" spans="1:17" x14ac:dyDescent="0.25">
      <c r="Q39" s="121"/>
    </row>
    <row r="40" spans="1:17" x14ac:dyDescent="0.25">
      <c r="Q40" s="121"/>
    </row>
    <row r="41" spans="1:17" x14ac:dyDescent="0.25">
      <c r="Q41" s="120"/>
    </row>
    <row r="42" spans="1:17" x14ac:dyDescent="0.25">
      <c r="Q42" s="121"/>
    </row>
    <row r="43" spans="1:17" x14ac:dyDescent="0.25">
      <c r="Q43" s="121"/>
    </row>
    <row r="44" spans="1:17" x14ac:dyDescent="0.25">
      <c r="Q44" s="121"/>
    </row>
  </sheetData>
  <mergeCells count="10">
    <mergeCell ref="A35:O35"/>
    <mergeCell ref="A1:P1"/>
    <mergeCell ref="A2:P2"/>
    <mergeCell ref="A3:P3"/>
    <mergeCell ref="A4:P4"/>
    <mergeCell ref="A5:A6"/>
    <mergeCell ref="B5:D5"/>
    <mergeCell ref="F5:H5"/>
    <mergeCell ref="J5:L5"/>
    <mergeCell ref="N5:P5"/>
  </mergeCells>
  <hyperlinks>
    <hyperlink ref="Q2" location="Contenido!A1" display="Contenido" xr:uid="{03760DCB-E8E0-482F-94BC-B60E0A5ED74F}"/>
  </hyperlink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83AA0-C8A5-4214-9C2A-6AA593ACDFD0}">
  <sheetPr>
    <tabColor rgb="FFF2DAB1"/>
    <pageSetUpPr fitToPage="1"/>
  </sheetPr>
  <dimension ref="A1:Y45"/>
  <sheetViews>
    <sheetView showGridLines="0" zoomScale="90" zoomScaleNormal="90" workbookViewId="0">
      <selection activeCell="Y2" sqref="Y2"/>
    </sheetView>
  </sheetViews>
  <sheetFormatPr baseColWidth="10" defaultColWidth="11.42578125" defaultRowHeight="15" x14ac:dyDescent="0.25"/>
  <cols>
    <col min="1" max="1" width="18.7109375" customWidth="1"/>
    <col min="2" max="24" width="8.28515625" customWidth="1"/>
    <col min="25" max="25" width="14" style="119" customWidth="1"/>
  </cols>
  <sheetData>
    <row r="1" spans="1:25" x14ac:dyDescent="0.25">
      <c r="A1" s="221" t="s">
        <v>141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3"/>
      <c r="W1" s="3"/>
      <c r="X1" s="3"/>
    </row>
    <row r="2" spans="1:25" x14ac:dyDescent="0.25">
      <c r="A2" s="221" t="s">
        <v>126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3"/>
      <c r="W2" s="3"/>
      <c r="X2" s="3"/>
      <c r="Y2" s="114" t="s">
        <v>0</v>
      </c>
    </row>
    <row r="3" spans="1:25" x14ac:dyDescent="0.25">
      <c r="A3" s="221" t="s">
        <v>127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3"/>
      <c r="W3" s="3"/>
      <c r="X3" s="3"/>
    </row>
    <row r="4" spans="1:25" x14ac:dyDescent="0.25">
      <c r="A4" s="221" t="s">
        <v>112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3"/>
      <c r="W4" s="3"/>
      <c r="X4" s="3"/>
    </row>
    <row r="5" spans="1:25" x14ac:dyDescent="0.25">
      <c r="A5" s="221" t="s">
        <v>113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3"/>
      <c r="W5" s="3"/>
      <c r="X5" s="3"/>
      <c r="Y5" s="120"/>
    </row>
    <row r="6" spans="1:25" x14ac:dyDescent="0.25">
      <c r="A6" s="219" t="s">
        <v>124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11"/>
      <c r="W6" s="11"/>
      <c r="X6" s="11"/>
      <c r="Y6" s="120"/>
    </row>
    <row r="7" spans="1:25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4"/>
      <c r="V7" s="4"/>
      <c r="W7" s="4"/>
      <c r="X7" s="4"/>
    </row>
    <row r="8" spans="1:25" ht="19.149999999999999" customHeight="1" x14ac:dyDescent="0.25">
      <c r="A8" s="30" t="s">
        <v>128</v>
      </c>
      <c r="B8" s="31">
        <v>2002</v>
      </c>
      <c r="C8" s="31">
        <v>2003</v>
      </c>
      <c r="D8" s="31">
        <v>2004</v>
      </c>
      <c r="E8" s="31">
        <v>2005</v>
      </c>
      <c r="F8" s="31">
        <v>2006</v>
      </c>
      <c r="G8" s="31">
        <v>2007</v>
      </c>
      <c r="H8" s="31">
        <v>2008</v>
      </c>
      <c r="I8" s="31">
        <v>2009</v>
      </c>
      <c r="J8" s="31">
        <v>2010</v>
      </c>
      <c r="K8" s="31">
        <v>2011</v>
      </c>
      <c r="L8" s="31">
        <v>2012</v>
      </c>
      <c r="M8" s="31">
        <v>2013</v>
      </c>
      <c r="N8" s="31">
        <v>2014</v>
      </c>
      <c r="O8" s="31">
        <v>2015</v>
      </c>
      <c r="P8" s="31">
        <v>2016</v>
      </c>
      <c r="Q8" s="31">
        <v>2017</v>
      </c>
      <c r="R8" s="31">
        <v>2018</v>
      </c>
      <c r="S8" s="31">
        <v>2019</v>
      </c>
      <c r="T8" s="31">
        <v>2020</v>
      </c>
      <c r="U8" s="31">
        <v>2021</v>
      </c>
      <c r="V8" s="31">
        <v>2022</v>
      </c>
      <c r="W8" s="31">
        <v>2023</v>
      </c>
      <c r="X8" s="31">
        <v>2024</v>
      </c>
      <c r="Y8" s="120"/>
    </row>
    <row r="9" spans="1:25" ht="4.1500000000000004" customHeight="1" x14ac:dyDescent="0.25">
      <c r="A9" s="13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</row>
    <row r="10" spans="1:25" x14ac:dyDescent="0.25">
      <c r="A10" s="89" t="s">
        <v>139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39"/>
      <c r="V10" s="39"/>
      <c r="W10" s="39"/>
      <c r="X10" s="39"/>
      <c r="Y10" s="120"/>
    </row>
    <row r="11" spans="1:25" x14ac:dyDescent="0.25">
      <c r="A11" s="85" t="s">
        <v>130</v>
      </c>
      <c r="B11" s="50">
        <v>91.224305464788955</v>
      </c>
      <c r="C11" s="50">
        <v>90.714426817556827</v>
      </c>
      <c r="D11" s="50">
        <v>90.543867702378051</v>
      </c>
      <c r="E11" s="50">
        <v>88.77582824194134</v>
      </c>
      <c r="F11" s="50">
        <v>88.708254215346329</v>
      </c>
      <c r="G11" s="50">
        <v>89.336542759050559</v>
      </c>
      <c r="H11" s="50">
        <v>92.998853698745549</v>
      </c>
      <c r="I11" s="50">
        <v>91.590174810165323</v>
      </c>
      <c r="J11" s="50">
        <v>91.464501497933014</v>
      </c>
      <c r="K11" s="50">
        <v>91.980842388986503</v>
      </c>
      <c r="L11" s="50">
        <v>92.143686816268669</v>
      </c>
      <c r="M11" s="50">
        <v>93.661130106536945</v>
      </c>
      <c r="N11" s="50">
        <v>95.571603822754909</v>
      </c>
      <c r="O11" s="50">
        <v>95.215242150274335</v>
      </c>
      <c r="P11" s="50">
        <v>94.977843426883311</v>
      </c>
      <c r="Q11" s="50">
        <v>95.576107566483586</v>
      </c>
      <c r="R11" s="50">
        <v>98.736393037149725</v>
      </c>
      <c r="S11" s="50">
        <v>95.610077021128319</v>
      </c>
      <c r="T11" s="50">
        <v>99.522993282083249</v>
      </c>
      <c r="U11" s="50">
        <v>97.070105530498751</v>
      </c>
      <c r="V11" s="50">
        <v>95.71854965704911</v>
      </c>
      <c r="W11" s="50">
        <v>94.21711987633897</v>
      </c>
      <c r="X11" s="50">
        <v>95.312457466404126</v>
      </c>
    </row>
    <row r="12" spans="1:25" x14ac:dyDescent="0.25">
      <c r="A12" s="87" t="s">
        <v>131</v>
      </c>
      <c r="B12" s="50">
        <v>89.68804648276641</v>
      </c>
      <c r="C12" s="50">
        <v>89.090675153547195</v>
      </c>
      <c r="D12" s="50">
        <v>89.09368028603734</v>
      </c>
      <c r="E12" s="50">
        <v>87.963297116750496</v>
      </c>
      <c r="F12" s="50">
        <v>87.643245591637168</v>
      </c>
      <c r="G12" s="50">
        <v>87.900874635568513</v>
      </c>
      <c r="H12" s="50">
        <v>92.028521479502643</v>
      </c>
      <c r="I12" s="50">
        <v>90.130716812999609</v>
      </c>
      <c r="J12" s="50">
        <v>90.186012062215639</v>
      </c>
      <c r="K12" s="50">
        <v>90.75462784005498</v>
      </c>
      <c r="L12" s="50">
        <v>91.102978738395961</v>
      </c>
      <c r="M12" s="50">
        <v>92.990662540466786</v>
      </c>
      <c r="N12" s="50">
        <v>95.400289554954938</v>
      </c>
      <c r="O12" s="50">
        <v>94.980827384106988</v>
      </c>
      <c r="P12" s="50">
        <v>94.339722569170135</v>
      </c>
      <c r="Q12" s="50">
        <v>94.71997659823424</v>
      </c>
      <c r="R12" s="50">
        <v>98.149099369364308</v>
      </c>
      <c r="S12" s="50">
        <v>94.546133888613667</v>
      </c>
      <c r="T12" s="50">
        <v>99.468436316832012</v>
      </c>
      <c r="U12" s="50">
        <v>96.12720676306698</v>
      </c>
      <c r="V12" s="50">
        <v>94.736387050975182</v>
      </c>
      <c r="W12" s="50">
        <v>91.612131319906453</v>
      </c>
      <c r="X12" s="50">
        <v>93.446043132407212</v>
      </c>
    </row>
    <row r="13" spans="1:25" x14ac:dyDescent="0.25">
      <c r="A13" s="88" t="s">
        <v>132</v>
      </c>
      <c r="B13" s="51">
        <v>85.623748455540877</v>
      </c>
      <c r="C13" s="51">
        <v>84.924671749486521</v>
      </c>
      <c r="D13" s="51">
        <v>85.250612244897965</v>
      </c>
      <c r="E13" s="51">
        <v>84.293987713880682</v>
      </c>
      <c r="F13" s="51">
        <v>83.674249259609155</v>
      </c>
      <c r="G13" s="51">
        <v>83.277212905497606</v>
      </c>
      <c r="H13" s="51">
        <v>88.523853980784466</v>
      </c>
      <c r="I13" s="51">
        <v>86.533289523322736</v>
      </c>
      <c r="J13" s="51">
        <v>86.3495131379361</v>
      </c>
      <c r="K13" s="51">
        <v>86.672217320525405</v>
      </c>
      <c r="L13" s="51">
        <v>86.853050789249423</v>
      </c>
      <c r="M13" s="51">
        <v>89.974266729826269</v>
      </c>
      <c r="N13" s="51">
        <v>95.762339942172659</v>
      </c>
      <c r="O13" s="51">
        <v>98.724411752969502</v>
      </c>
      <c r="P13" s="51">
        <v>98.903167717115494</v>
      </c>
      <c r="Q13" s="51">
        <v>99.061019505185726</v>
      </c>
      <c r="R13" s="51">
        <v>99.587146147746296</v>
      </c>
      <c r="S13" s="51">
        <v>99.207743235109874</v>
      </c>
      <c r="T13" s="51">
        <v>99.941512324188835</v>
      </c>
      <c r="U13" s="51">
        <v>99.586828947184131</v>
      </c>
      <c r="V13" s="51">
        <v>99.573395384913709</v>
      </c>
      <c r="W13" s="51">
        <v>90.28642231443061</v>
      </c>
      <c r="X13" s="51">
        <v>90.144958892254436</v>
      </c>
    </row>
    <row r="14" spans="1:25" x14ac:dyDescent="0.25">
      <c r="A14" s="88" t="s">
        <v>133</v>
      </c>
      <c r="B14" s="51">
        <v>91.215434083601281</v>
      </c>
      <c r="C14" s="51">
        <v>90.908051888679353</v>
      </c>
      <c r="D14" s="51">
        <v>90.914421069912521</v>
      </c>
      <c r="E14" s="51">
        <v>89.587677169966028</v>
      </c>
      <c r="F14" s="51">
        <v>89.727178079598687</v>
      </c>
      <c r="G14" s="51">
        <v>90.199972290213822</v>
      </c>
      <c r="H14" s="51">
        <v>93.332698465604054</v>
      </c>
      <c r="I14" s="51">
        <v>90.901172698468798</v>
      </c>
      <c r="J14" s="51">
        <v>91.648783514750363</v>
      </c>
      <c r="K14" s="51">
        <v>92.355012237739359</v>
      </c>
      <c r="L14" s="51">
        <v>92.805231578237709</v>
      </c>
      <c r="M14" s="51">
        <v>94.156216703548893</v>
      </c>
      <c r="N14" s="51">
        <v>94.577888629832458</v>
      </c>
      <c r="O14" s="51">
        <v>91.166439732866493</v>
      </c>
      <c r="P14" s="51">
        <v>89.896239790221202</v>
      </c>
      <c r="Q14" s="51">
        <v>90.196743129056969</v>
      </c>
      <c r="R14" s="51">
        <v>95.924642363915893</v>
      </c>
      <c r="S14" s="51">
        <v>90.534824358818526</v>
      </c>
      <c r="T14" s="51">
        <v>99.033410857110439</v>
      </c>
      <c r="U14" s="51">
        <v>93.739048201819045</v>
      </c>
      <c r="V14" s="51">
        <v>91.086280991735535</v>
      </c>
      <c r="W14" s="51">
        <v>90.10726443573769</v>
      </c>
      <c r="X14" s="51">
        <v>94.574141500678238</v>
      </c>
      <c r="Y14" s="121"/>
    </row>
    <row r="15" spans="1:25" x14ac:dyDescent="0.25">
      <c r="A15" s="88" t="s">
        <v>134</v>
      </c>
      <c r="B15" s="51">
        <v>92.589252682204958</v>
      </c>
      <c r="C15" s="51">
        <v>91.817389539534162</v>
      </c>
      <c r="D15" s="51">
        <v>91.431035908827724</v>
      </c>
      <c r="E15" s="51">
        <v>90.284532061876504</v>
      </c>
      <c r="F15" s="51">
        <v>90.006932160443654</v>
      </c>
      <c r="G15" s="51">
        <v>90.557986344840842</v>
      </c>
      <c r="H15" s="51">
        <v>94.205007041515842</v>
      </c>
      <c r="I15" s="51">
        <v>92.963768115942031</v>
      </c>
      <c r="J15" s="51">
        <v>92.783745610511446</v>
      </c>
      <c r="K15" s="51">
        <v>93.469903628416446</v>
      </c>
      <c r="L15" s="51">
        <v>93.901092984439785</v>
      </c>
      <c r="M15" s="51">
        <v>95.050930178358442</v>
      </c>
      <c r="N15" s="51">
        <v>95.854266111861051</v>
      </c>
      <c r="O15" s="51">
        <v>95.156624171199979</v>
      </c>
      <c r="P15" s="51">
        <v>94.606790442275795</v>
      </c>
      <c r="Q15" s="51">
        <v>95.448419828770753</v>
      </c>
      <c r="R15" s="51">
        <v>98.897575195441902</v>
      </c>
      <c r="S15" s="51">
        <v>93.881768771388309</v>
      </c>
      <c r="T15" s="51">
        <v>99.523563442947349</v>
      </c>
      <c r="U15" s="51">
        <v>95.263018950219802</v>
      </c>
      <c r="V15" s="51">
        <v>93.718980689827745</v>
      </c>
      <c r="W15" s="51">
        <v>94.461777408411564</v>
      </c>
      <c r="X15" s="51">
        <v>95.688788677297538</v>
      </c>
      <c r="Y15" s="120"/>
    </row>
    <row r="16" spans="1:25" x14ac:dyDescent="0.25">
      <c r="A16" s="87" t="s">
        <v>135</v>
      </c>
      <c r="B16" s="50">
        <v>92.880131655749395</v>
      </c>
      <c r="C16" s="50">
        <v>92.451401876725527</v>
      </c>
      <c r="D16" s="50">
        <v>92.116216943817435</v>
      </c>
      <c r="E16" s="50">
        <v>89.65748516963275</v>
      </c>
      <c r="F16" s="50">
        <v>89.885501006816014</v>
      </c>
      <c r="G16" s="50">
        <v>90.907259502994549</v>
      </c>
      <c r="H16" s="50">
        <v>94.031360647445624</v>
      </c>
      <c r="I16" s="50">
        <v>93.058731905109212</v>
      </c>
      <c r="J16" s="50">
        <v>92.714207109967433</v>
      </c>
      <c r="K16" s="50">
        <v>93.189961121792976</v>
      </c>
      <c r="L16" s="50">
        <v>93.190415024139611</v>
      </c>
      <c r="M16" s="50">
        <v>94.344571161040179</v>
      </c>
      <c r="N16" s="50">
        <v>95.748330774779447</v>
      </c>
      <c r="O16" s="50">
        <v>95.462069806374771</v>
      </c>
      <c r="P16" s="50">
        <v>95.661653424139232</v>
      </c>
      <c r="Q16" s="50">
        <v>96.480029949226704</v>
      </c>
      <c r="R16" s="50">
        <v>99.360759929330243</v>
      </c>
      <c r="S16" s="50">
        <v>96.742048302014894</v>
      </c>
      <c r="T16" s="50">
        <v>99.58160122826078</v>
      </c>
      <c r="U16" s="50">
        <v>98.030153063028038</v>
      </c>
      <c r="V16" s="50">
        <v>96.634813358861265</v>
      </c>
      <c r="W16" s="50">
        <v>96.706437712479158</v>
      </c>
      <c r="X16" s="50">
        <v>97.131964572908231</v>
      </c>
      <c r="Y16" s="121"/>
    </row>
    <row r="17" spans="1:25" x14ac:dyDescent="0.25">
      <c r="A17" s="88" t="s">
        <v>136</v>
      </c>
      <c r="B17" s="51">
        <v>89.846210431944101</v>
      </c>
      <c r="C17" s="51">
        <v>88.942059420938477</v>
      </c>
      <c r="D17" s="51">
        <v>88.460800307072262</v>
      </c>
      <c r="E17" s="51">
        <v>86.506224650083226</v>
      </c>
      <c r="F17" s="51">
        <v>85.816189148971347</v>
      </c>
      <c r="G17" s="51">
        <v>87.050512687237159</v>
      </c>
      <c r="H17" s="51">
        <v>90.793436247658349</v>
      </c>
      <c r="I17" s="51">
        <v>89.765510220607808</v>
      </c>
      <c r="J17" s="51">
        <v>89.59135823145202</v>
      </c>
      <c r="K17" s="51">
        <v>90.166752180605442</v>
      </c>
      <c r="L17" s="51">
        <v>90.059725839976849</v>
      </c>
      <c r="M17" s="51">
        <v>91.716879462745197</v>
      </c>
      <c r="N17" s="51">
        <v>93.4309554973822</v>
      </c>
      <c r="O17" s="51">
        <v>93.374127810388757</v>
      </c>
      <c r="P17" s="51">
        <v>93.678518579983134</v>
      </c>
      <c r="Q17" s="51">
        <v>94.645716301663541</v>
      </c>
      <c r="R17" s="51">
        <v>98.978313888339599</v>
      </c>
      <c r="S17" s="51">
        <v>94.943086642837358</v>
      </c>
      <c r="T17" s="51">
        <v>99.425037379366586</v>
      </c>
      <c r="U17" s="51">
        <v>97.442396897417055</v>
      </c>
      <c r="V17" s="51">
        <v>94.739826354025155</v>
      </c>
      <c r="W17" s="51">
        <v>94.846804458634409</v>
      </c>
      <c r="X17" s="51">
        <v>95.911547506085242</v>
      </c>
      <c r="Y17" s="121"/>
    </row>
    <row r="18" spans="1:25" x14ac:dyDescent="0.25">
      <c r="A18" s="88" t="s">
        <v>137</v>
      </c>
      <c r="B18" s="51">
        <v>92.002926782458488</v>
      </c>
      <c r="C18" s="51">
        <v>91.792917224240114</v>
      </c>
      <c r="D18" s="51">
        <v>91.73697815060477</v>
      </c>
      <c r="E18" s="51">
        <v>90.157311314799387</v>
      </c>
      <c r="F18" s="51">
        <v>90.545319188535274</v>
      </c>
      <c r="G18" s="51">
        <v>91.521624140449859</v>
      </c>
      <c r="H18" s="51">
        <v>94.861947791164653</v>
      </c>
      <c r="I18" s="51">
        <v>93.886632085494654</v>
      </c>
      <c r="J18" s="51">
        <v>93.537788851433874</v>
      </c>
      <c r="K18" s="51">
        <v>93.974388004126098</v>
      </c>
      <c r="L18" s="51">
        <v>93.505037681316011</v>
      </c>
      <c r="M18" s="51">
        <v>94.611330516987522</v>
      </c>
      <c r="N18" s="51">
        <v>95.971767707582231</v>
      </c>
      <c r="O18" s="51">
        <v>95.217964904316744</v>
      </c>
      <c r="P18" s="51">
        <v>95.084279668865676</v>
      </c>
      <c r="Q18" s="51">
        <v>96.328831044708991</v>
      </c>
      <c r="R18" s="51">
        <v>99.374306326304108</v>
      </c>
      <c r="S18" s="51">
        <v>96.40462809917355</v>
      </c>
      <c r="T18" s="51">
        <v>99.560439560439562</v>
      </c>
      <c r="U18" s="51">
        <v>97.701920313162972</v>
      </c>
      <c r="V18" s="51">
        <v>96.506734006734007</v>
      </c>
      <c r="W18" s="51">
        <v>96.068440054578161</v>
      </c>
      <c r="X18" s="51">
        <v>96.492349656906612</v>
      </c>
      <c r="Y18" s="121"/>
    </row>
    <row r="19" spans="1:25" x14ac:dyDescent="0.25">
      <c r="A19" s="88" t="s">
        <v>138</v>
      </c>
      <c r="B19" s="51">
        <v>97.29609348389971</v>
      </c>
      <c r="C19" s="51">
        <v>97.188570528553981</v>
      </c>
      <c r="D19" s="51">
        <v>96.531731110555995</v>
      </c>
      <c r="E19" s="51">
        <v>92.692226223257791</v>
      </c>
      <c r="F19" s="51">
        <v>93.926199159652214</v>
      </c>
      <c r="G19" s="51">
        <v>94.649185452683497</v>
      </c>
      <c r="H19" s="51">
        <v>96.783030786621453</v>
      </c>
      <c r="I19" s="51">
        <v>95.924230300009185</v>
      </c>
      <c r="J19" s="51">
        <v>95.253583747557286</v>
      </c>
      <c r="K19" s="51">
        <v>95.393298418670867</v>
      </c>
      <c r="L19" s="51">
        <v>96.025834059751176</v>
      </c>
      <c r="M19" s="51">
        <v>96.825683485218946</v>
      </c>
      <c r="N19" s="51">
        <v>97.921138854366745</v>
      </c>
      <c r="O19" s="51">
        <v>97.84464422449733</v>
      </c>
      <c r="P19" s="51">
        <v>98.329175610605091</v>
      </c>
      <c r="Q19" s="51">
        <v>98.599814083197771</v>
      </c>
      <c r="R19" s="51">
        <v>99.76136038868249</v>
      </c>
      <c r="S19" s="51">
        <v>98.977098604381496</v>
      </c>
      <c r="T19" s="51">
        <v>99.757255512043344</v>
      </c>
      <c r="U19" s="51">
        <v>98.976448909871024</v>
      </c>
      <c r="V19" s="51">
        <v>98.986150960052967</v>
      </c>
      <c r="W19" s="51">
        <v>99.127497522040798</v>
      </c>
      <c r="X19" s="51">
        <v>98.801692609189516</v>
      </c>
      <c r="Y19" s="121"/>
    </row>
    <row r="20" spans="1:25" x14ac:dyDescent="0.25">
      <c r="A20" s="86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121"/>
    </row>
    <row r="21" spans="1:25" x14ac:dyDescent="0.25">
      <c r="A21" s="89" t="s">
        <v>140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1"/>
      <c r="V21" s="51"/>
      <c r="W21" s="51"/>
      <c r="X21" s="51"/>
      <c r="Y21" s="121"/>
    </row>
    <row r="22" spans="1:25" x14ac:dyDescent="0.25">
      <c r="A22" s="85" t="s">
        <v>130</v>
      </c>
      <c r="B22" s="50">
        <v>8.7756945352110485</v>
      </c>
      <c r="C22" s="50">
        <v>9.2855731824431764</v>
      </c>
      <c r="D22" s="50">
        <v>9.4561322976219575</v>
      </c>
      <c r="E22" s="50">
        <v>11.224171758058651</v>
      </c>
      <c r="F22" s="50">
        <v>11.291745784653678</v>
      </c>
      <c r="G22" s="50">
        <v>10.663457240949439</v>
      </c>
      <c r="H22" s="50">
        <v>7.0011463012544501</v>
      </c>
      <c r="I22" s="50">
        <v>8.4098251898346792</v>
      </c>
      <c r="J22" s="50">
        <v>8.5354985020669805</v>
      </c>
      <c r="K22" s="50">
        <v>8.0191576110134939</v>
      </c>
      <c r="L22" s="50">
        <v>7.8563131837313351</v>
      </c>
      <c r="M22" s="50">
        <v>6.3388698934630474</v>
      </c>
      <c r="N22" s="50">
        <v>4.4283961772450944</v>
      </c>
      <c r="O22" s="50">
        <v>4.7847578497256649</v>
      </c>
      <c r="P22" s="50">
        <v>5.0221565731166917</v>
      </c>
      <c r="Q22" s="50">
        <v>4.4238924335164196</v>
      </c>
      <c r="R22" s="50">
        <v>1.2636069628502666</v>
      </c>
      <c r="S22" s="50">
        <v>4.3899229788716694</v>
      </c>
      <c r="T22" s="50">
        <v>0.47700671791675325</v>
      </c>
      <c r="U22" s="50">
        <v>2.9298944695012477</v>
      </c>
      <c r="V22" s="50">
        <v>4.281450342950893</v>
      </c>
      <c r="W22" s="50">
        <v>5.7828801236610214</v>
      </c>
      <c r="X22" s="62">
        <v>4.6875425335958694</v>
      </c>
      <c r="Y22" s="121"/>
    </row>
    <row r="23" spans="1:25" x14ac:dyDescent="0.25">
      <c r="A23" s="87" t="s">
        <v>131</v>
      </c>
      <c r="B23" s="50">
        <v>10.311953517233599</v>
      </c>
      <c r="C23" s="50">
        <v>10.909324846452805</v>
      </c>
      <c r="D23" s="50">
        <v>10.906319713962656</v>
      </c>
      <c r="E23" s="50">
        <v>12.036702883249511</v>
      </c>
      <c r="F23" s="50">
        <v>12.356754408362837</v>
      </c>
      <c r="G23" s="50">
        <v>12.099125364431487</v>
      </c>
      <c r="H23" s="50">
        <v>7.9714785204973575</v>
      </c>
      <c r="I23" s="50">
        <v>9.8692831870003932</v>
      </c>
      <c r="J23" s="50">
        <v>9.8139879377843613</v>
      </c>
      <c r="K23" s="50">
        <v>9.245372159945024</v>
      </c>
      <c r="L23" s="50">
        <v>8.8970212616040456</v>
      </c>
      <c r="M23" s="50">
        <v>7.0093374595332154</v>
      </c>
      <c r="N23" s="50">
        <v>4.5997104450450692</v>
      </c>
      <c r="O23" s="50">
        <v>5.0191726158930079</v>
      </c>
      <c r="P23" s="50">
        <v>5.6602774308298649</v>
      </c>
      <c r="Q23" s="50">
        <v>5.2800234017657699</v>
      </c>
      <c r="R23" s="50">
        <v>1.8509006306356859</v>
      </c>
      <c r="S23" s="50">
        <v>5.4538661113863256</v>
      </c>
      <c r="T23" s="50">
        <v>0.53156368316798586</v>
      </c>
      <c r="U23" s="50">
        <v>3.8727932369330116</v>
      </c>
      <c r="V23" s="50">
        <v>5.2636129490248189</v>
      </c>
      <c r="W23" s="50">
        <v>8.3878686800935416</v>
      </c>
      <c r="X23" s="62">
        <v>6.5539568675927935</v>
      </c>
      <c r="Y23" s="121"/>
    </row>
    <row r="24" spans="1:25" x14ac:dyDescent="0.25">
      <c r="A24" s="88" t="s">
        <v>132</v>
      </c>
      <c r="B24" s="51">
        <v>14.376251544459121</v>
      </c>
      <c r="C24" s="51">
        <v>15.075328250513479</v>
      </c>
      <c r="D24" s="51">
        <v>14.749387755102042</v>
      </c>
      <c r="E24" s="51">
        <v>15.706012286119323</v>
      </c>
      <c r="F24" s="51">
        <v>16.325750740390841</v>
      </c>
      <c r="G24" s="51">
        <v>16.722787094502397</v>
      </c>
      <c r="H24" s="51">
        <v>11.476146019215543</v>
      </c>
      <c r="I24" s="51">
        <v>13.466710476677255</v>
      </c>
      <c r="J24" s="51">
        <v>13.650486862063904</v>
      </c>
      <c r="K24" s="51">
        <v>13.327782679474593</v>
      </c>
      <c r="L24" s="51">
        <v>13.146949210750583</v>
      </c>
      <c r="M24" s="51">
        <v>10.025733270173731</v>
      </c>
      <c r="N24" s="51">
        <v>4.2376600578273447</v>
      </c>
      <c r="O24" s="51">
        <v>1.2755882470304998</v>
      </c>
      <c r="P24" s="51">
        <v>1.0968322828845052</v>
      </c>
      <c r="Q24" s="51">
        <v>0.93898049481426682</v>
      </c>
      <c r="R24" s="51">
        <v>0.41285385225370375</v>
      </c>
      <c r="S24" s="51">
        <v>0.7922567648901282</v>
      </c>
      <c r="T24" s="51">
        <v>5.8487675811168358E-2</v>
      </c>
      <c r="U24" s="51">
        <v>0.41317105281586575</v>
      </c>
      <c r="V24" s="51">
        <v>0.42660461508629044</v>
      </c>
      <c r="W24" s="51">
        <v>9.7135776855693869</v>
      </c>
      <c r="X24" s="40">
        <v>9.8550411077455635</v>
      </c>
      <c r="Y24" s="120"/>
    </row>
    <row r="25" spans="1:25" x14ac:dyDescent="0.25">
      <c r="A25" s="88" t="s">
        <v>133</v>
      </c>
      <c r="B25" s="51">
        <v>8.784565916398714</v>
      </c>
      <c r="C25" s="51">
        <v>9.0919481113206473</v>
      </c>
      <c r="D25" s="51">
        <v>9.085578930087479</v>
      </c>
      <c r="E25" s="51">
        <v>10.41232283003397</v>
      </c>
      <c r="F25" s="51">
        <v>10.272821920401306</v>
      </c>
      <c r="G25" s="51">
        <v>9.800027709786173</v>
      </c>
      <c r="H25" s="51">
        <v>6.6673015343959436</v>
      </c>
      <c r="I25" s="51">
        <v>9.0988273015311982</v>
      </c>
      <c r="J25" s="51">
        <v>8.3512164852496316</v>
      </c>
      <c r="K25" s="51">
        <v>7.6449877622606435</v>
      </c>
      <c r="L25" s="51">
        <v>7.1947684217622863</v>
      </c>
      <c r="M25" s="51">
        <v>5.8437832964511109</v>
      </c>
      <c r="N25" s="51">
        <v>5.4221113701675439</v>
      </c>
      <c r="O25" s="51">
        <v>8.8335602671335014</v>
      </c>
      <c r="P25" s="51">
        <v>10.103760209778804</v>
      </c>
      <c r="Q25" s="51">
        <v>9.8032568709430361</v>
      </c>
      <c r="R25" s="51">
        <v>4.0753576360841128</v>
      </c>
      <c r="S25" s="51">
        <v>9.4651756411814745</v>
      </c>
      <c r="T25" s="51">
        <v>0.966589142889557</v>
      </c>
      <c r="U25" s="51">
        <v>6.2609517981809581</v>
      </c>
      <c r="V25" s="51">
        <v>8.9137190082644633</v>
      </c>
      <c r="W25" s="51">
        <v>9.8927355642623152</v>
      </c>
      <c r="X25" s="40">
        <v>5.4258584993217678</v>
      </c>
      <c r="Y25" s="121"/>
    </row>
    <row r="26" spans="1:25" x14ac:dyDescent="0.25">
      <c r="A26" s="88" t="s">
        <v>134</v>
      </c>
      <c r="B26" s="51">
        <v>7.4107473177950425</v>
      </c>
      <c r="C26" s="51">
        <v>8.1826104604658383</v>
      </c>
      <c r="D26" s="51">
        <v>8.5689640911722655</v>
      </c>
      <c r="E26" s="51">
        <v>9.7154679381234921</v>
      </c>
      <c r="F26" s="51">
        <v>9.9930678395563426</v>
      </c>
      <c r="G26" s="51">
        <v>9.4420136551591494</v>
      </c>
      <c r="H26" s="51">
        <v>5.7949929584841531</v>
      </c>
      <c r="I26" s="51">
        <v>7.0362318840579707</v>
      </c>
      <c r="J26" s="51">
        <v>7.2162543894885527</v>
      </c>
      <c r="K26" s="51">
        <v>6.5300963715835474</v>
      </c>
      <c r="L26" s="51">
        <v>6.0989070155602221</v>
      </c>
      <c r="M26" s="51">
        <v>4.9490698216415563</v>
      </c>
      <c r="N26" s="51">
        <v>4.1457338881389427</v>
      </c>
      <c r="O26" s="51">
        <v>4.8433758288000224</v>
      </c>
      <c r="P26" s="51">
        <v>5.3932095577241963</v>
      </c>
      <c r="Q26" s="51">
        <v>4.551580171229257</v>
      </c>
      <c r="R26" s="51">
        <v>1.1024248045581024</v>
      </c>
      <c r="S26" s="51">
        <v>6.1182312286116893</v>
      </c>
      <c r="T26" s="51">
        <v>0.47643655705264748</v>
      </c>
      <c r="U26" s="51">
        <v>4.7369810497801961</v>
      </c>
      <c r="V26" s="51">
        <v>6.2810193101722476</v>
      </c>
      <c r="W26" s="51">
        <v>5.5382225915884407</v>
      </c>
      <c r="X26" s="40">
        <v>4.3112113227024533</v>
      </c>
      <c r="Y26" s="121"/>
    </row>
    <row r="27" spans="1:25" x14ac:dyDescent="0.25">
      <c r="A27" s="87" t="s">
        <v>135</v>
      </c>
      <c r="B27" s="50">
        <v>7.1198683442505999</v>
      </c>
      <c r="C27" s="50">
        <v>7.5485981232744734</v>
      </c>
      <c r="D27" s="50">
        <v>7.8837830561825681</v>
      </c>
      <c r="E27" s="50">
        <v>10.342514830367259</v>
      </c>
      <c r="F27" s="50">
        <v>10.114498993183982</v>
      </c>
      <c r="G27" s="50">
        <v>9.0927404970054617</v>
      </c>
      <c r="H27" s="50">
        <v>5.9686393525543755</v>
      </c>
      <c r="I27" s="50">
        <v>6.9412680948907814</v>
      </c>
      <c r="J27" s="50">
        <v>7.2857928900325595</v>
      </c>
      <c r="K27" s="50">
        <v>6.8100388782070285</v>
      </c>
      <c r="L27" s="50">
        <v>6.809584975860389</v>
      </c>
      <c r="M27" s="50">
        <v>5.6554288389598231</v>
      </c>
      <c r="N27" s="50">
        <v>4.2516692252205601</v>
      </c>
      <c r="O27" s="50">
        <v>4.5379301936252325</v>
      </c>
      <c r="P27" s="50">
        <v>4.3383465758607649</v>
      </c>
      <c r="Q27" s="50">
        <v>3.5199700507732983</v>
      </c>
      <c r="R27" s="50">
        <v>0.63924007066975652</v>
      </c>
      <c r="S27" s="50">
        <v>3.2579516979851086</v>
      </c>
      <c r="T27" s="50">
        <v>0.41839877173922801</v>
      </c>
      <c r="U27" s="50">
        <v>1.9698469369719678</v>
      </c>
      <c r="V27" s="50">
        <v>3.3651866411387377</v>
      </c>
      <c r="W27" s="50">
        <v>3.2935622875208419</v>
      </c>
      <c r="X27" s="62">
        <v>2.8680354270917796</v>
      </c>
      <c r="Y27" s="121"/>
    </row>
    <row r="28" spans="1:25" x14ac:dyDescent="0.25">
      <c r="A28" s="88" t="s">
        <v>136</v>
      </c>
      <c r="B28" s="51">
        <v>10.153789568055908</v>
      </c>
      <c r="C28" s="51">
        <v>11.057940579061521</v>
      </c>
      <c r="D28" s="51">
        <v>11.539199692927742</v>
      </c>
      <c r="E28" s="51">
        <v>13.493775349916771</v>
      </c>
      <c r="F28" s="51">
        <v>14.18381085102865</v>
      </c>
      <c r="G28" s="51">
        <v>12.949487312762841</v>
      </c>
      <c r="H28" s="51">
        <v>9.2065637523416566</v>
      </c>
      <c r="I28" s="51">
        <v>10.234489779392201</v>
      </c>
      <c r="J28" s="51">
        <v>10.408641768547982</v>
      </c>
      <c r="K28" s="51">
        <v>9.8332478193945612</v>
      </c>
      <c r="L28" s="51">
        <v>9.9402741600231526</v>
      </c>
      <c r="M28" s="51">
        <v>8.2831205372547991</v>
      </c>
      <c r="N28" s="51">
        <v>6.5690445026178006</v>
      </c>
      <c r="O28" s="51">
        <v>6.6258721896112522</v>
      </c>
      <c r="P28" s="51">
        <v>6.3214814200168723</v>
      </c>
      <c r="Q28" s="51">
        <v>5.3542836983364541</v>
      </c>
      <c r="R28" s="51">
        <v>1.0216861116604046</v>
      </c>
      <c r="S28" s="51">
        <v>5.0569133571626415</v>
      </c>
      <c r="T28" s="51">
        <v>0.5749626206334103</v>
      </c>
      <c r="U28" s="51">
        <v>2.5576031025829513</v>
      </c>
      <c r="V28" s="51">
        <v>5.2601736459748389</v>
      </c>
      <c r="W28" s="51">
        <v>5.153195541365597</v>
      </c>
      <c r="X28" s="40">
        <v>4.0884524939147653</v>
      </c>
      <c r="Y28" s="121"/>
    </row>
    <row r="29" spans="1:25" x14ac:dyDescent="0.25">
      <c r="A29" s="88" t="s">
        <v>137</v>
      </c>
      <c r="B29" s="51">
        <v>7.9970732175415034</v>
      </c>
      <c r="C29" s="51">
        <v>8.2070827757598934</v>
      </c>
      <c r="D29" s="51">
        <v>8.2630218493952405</v>
      </c>
      <c r="E29" s="51">
        <v>9.842688685200617</v>
      </c>
      <c r="F29" s="51">
        <v>9.4546808114647316</v>
      </c>
      <c r="G29" s="51">
        <v>8.4783758595501375</v>
      </c>
      <c r="H29" s="51">
        <v>5.1380522088353411</v>
      </c>
      <c r="I29" s="51">
        <v>6.1133679145053428</v>
      </c>
      <c r="J29" s="51">
        <v>6.4622111485661247</v>
      </c>
      <c r="K29" s="51">
        <v>6.0256119958739021</v>
      </c>
      <c r="L29" s="51">
        <v>6.4949623186839904</v>
      </c>
      <c r="M29" s="51">
        <v>5.3886694830124808</v>
      </c>
      <c r="N29" s="51">
        <v>4.0282322924177718</v>
      </c>
      <c r="O29" s="51">
        <v>4.7820350956832591</v>
      </c>
      <c r="P29" s="51">
        <v>4.9157203311343203</v>
      </c>
      <c r="Q29" s="51">
        <v>3.6711689552910092</v>
      </c>
      <c r="R29" s="51">
        <v>0.62569367369589346</v>
      </c>
      <c r="S29" s="51">
        <v>3.595371900826446</v>
      </c>
      <c r="T29" s="51">
        <v>0.43956043956043955</v>
      </c>
      <c r="U29" s="51">
        <v>2.2980796868370268</v>
      </c>
      <c r="V29" s="51">
        <v>3.4932659932659935</v>
      </c>
      <c r="W29" s="51">
        <v>3.9315599454218337</v>
      </c>
      <c r="X29" s="40">
        <v>3.5076503430933812</v>
      </c>
      <c r="Y29" s="121"/>
    </row>
    <row r="30" spans="1:25" ht="15.75" thickBot="1" x14ac:dyDescent="0.3">
      <c r="A30" s="90" t="s">
        <v>138</v>
      </c>
      <c r="B30" s="54">
        <v>2.7039065161002962</v>
      </c>
      <c r="C30" s="54">
        <v>2.8114294714460093</v>
      </c>
      <c r="D30" s="54">
        <v>3.468268889443999</v>
      </c>
      <c r="E30" s="54">
        <v>7.3077737767422155</v>
      </c>
      <c r="F30" s="54">
        <v>6.0738008403477872</v>
      </c>
      <c r="G30" s="54">
        <v>5.3508145473165074</v>
      </c>
      <c r="H30" s="54">
        <v>3.2169692133785488</v>
      </c>
      <c r="I30" s="54">
        <v>4.0757696999908175</v>
      </c>
      <c r="J30" s="54">
        <v>4.7464162524427191</v>
      </c>
      <c r="K30" s="54">
        <v>4.6067015813291299</v>
      </c>
      <c r="L30" s="54">
        <v>3.9741659402488314</v>
      </c>
      <c r="M30" s="54">
        <v>3.1743165147810624</v>
      </c>
      <c r="N30" s="54">
        <v>2.0788611456332617</v>
      </c>
      <c r="O30" s="54">
        <v>2.15535577550268</v>
      </c>
      <c r="P30" s="54">
        <v>1.6708243893949062</v>
      </c>
      <c r="Q30" s="54">
        <v>1.400185916802231</v>
      </c>
      <c r="R30" s="54">
        <v>0.23863961131751929</v>
      </c>
      <c r="S30" s="54">
        <v>1.0229013956185034</v>
      </c>
      <c r="T30" s="54">
        <v>0.24274448795665468</v>
      </c>
      <c r="U30" s="54">
        <v>1.0235510901289862</v>
      </c>
      <c r="V30" s="54">
        <v>1.0138490399470317</v>
      </c>
      <c r="W30" s="54">
        <v>0.87250247795920499</v>
      </c>
      <c r="X30" s="54">
        <v>1.1983073908104802</v>
      </c>
      <c r="Y30" s="121"/>
    </row>
    <row r="31" spans="1:25" x14ac:dyDescent="0.25">
      <c r="A31" s="220" t="s">
        <v>122</v>
      </c>
      <c r="B31" s="220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4"/>
      <c r="V31" s="4"/>
      <c r="W31" s="4"/>
      <c r="X31" s="4"/>
      <c r="Y31" s="121"/>
    </row>
    <row r="32" spans="1:25" x14ac:dyDescent="0.25">
      <c r="Y32" s="121"/>
    </row>
    <row r="33" spans="25:25" x14ac:dyDescent="0.25">
      <c r="Y33" s="121"/>
    </row>
    <row r="34" spans="25:25" x14ac:dyDescent="0.25">
      <c r="Y34" s="121"/>
    </row>
    <row r="36" spans="25:25" x14ac:dyDescent="0.25">
      <c r="Y36" s="121"/>
    </row>
    <row r="37" spans="25:25" x14ac:dyDescent="0.25">
      <c r="Y37" s="121"/>
    </row>
    <row r="38" spans="25:25" x14ac:dyDescent="0.25">
      <c r="Y38" s="121"/>
    </row>
    <row r="39" spans="25:25" x14ac:dyDescent="0.25">
      <c r="Y39" s="121"/>
    </row>
    <row r="40" spans="25:25" x14ac:dyDescent="0.25">
      <c r="Y40" s="121"/>
    </row>
    <row r="41" spans="25:25" x14ac:dyDescent="0.25">
      <c r="Y41" s="121"/>
    </row>
    <row r="42" spans="25:25" x14ac:dyDescent="0.25">
      <c r="Y42" s="120"/>
    </row>
    <row r="43" spans="25:25" x14ac:dyDescent="0.25">
      <c r="Y43" s="121"/>
    </row>
    <row r="44" spans="25:25" x14ac:dyDescent="0.25">
      <c r="Y44" s="121"/>
    </row>
    <row r="45" spans="25:25" x14ac:dyDescent="0.25">
      <c r="Y45" s="121"/>
    </row>
  </sheetData>
  <mergeCells count="7">
    <mergeCell ref="A6:U6"/>
    <mergeCell ref="A31:T31"/>
    <mergeCell ref="A1:U1"/>
    <mergeCell ref="A2:U2"/>
    <mergeCell ref="A3:U3"/>
    <mergeCell ref="A4:U4"/>
    <mergeCell ref="A5:U5"/>
  </mergeCells>
  <hyperlinks>
    <hyperlink ref="Y2" location="Contenido!A1" display="Contenido" xr:uid="{C20474A4-7569-4968-A24B-A47F35022878}"/>
  </hyperlinks>
  <pageMargins left="0.7" right="0.7" top="0.75" bottom="0.75" header="0.3" footer="0.3"/>
  <pageSetup scale="58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11DEB-0BE6-4E8D-8343-38ABF1FB64E6}">
  <sheetPr>
    <tabColor rgb="FFF2DAB1"/>
    <pageSetUpPr fitToPage="1"/>
  </sheetPr>
  <dimension ref="A1:Q44"/>
  <sheetViews>
    <sheetView showGridLines="0" zoomScaleNormal="100" workbookViewId="0">
      <selection activeCell="Q2" sqref="Q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28515625" customWidth="1"/>
    <col min="6" max="8" width="8.28515625" customWidth="1"/>
    <col min="9" max="9" width="1.140625" customWidth="1"/>
    <col min="10" max="12" width="8.28515625" customWidth="1"/>
    <col min="13" max="13" width="1.28515625" customWidth="1"/>
    <col min="14" max="16" width="8.28515625" customWidth="1"/>
    <col min="17" max="17" width="14" style="119" customWidth="1"/>
  </cols>
  <sheetData>
    <row r="1" spans="1:17" x14ac:dyDescent="0.25">
      <c r="A1" s="223" t="s">
        <v>311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</row>
    <row r="2" spans="1:17" x14ac:dyDescent="0.25">
      <c r="A2" s="223" t="s">
        <v>312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114" t="s">
        <v>0</v>
      </c>
    </row>
    <row r="3" spans="1:17" x14ac:dyDescent="0.25">
      <c r="A3" s="223" t="s">
        <v>295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</row>
    <row r="4" spans="1:17" x14ac:dyDescent="0.25">
      <c r="A4" s="223" t="s">
        <v>296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</row>
    <row r="5" spans="1:17" x14ac:dyDescent="0.25">
      <c r="A5" s="225" t="s">
        <v>183</v>
      </c>
      <c r="B5" s="226" t="s">
        <v>130</v>
      </c>
      <c r="C5" s="226"/>
      <c r="D5" s="226"/>
      <c r="E5" s="82"/>
      <c r="F5" s="226" t="s">
        <v>162</v>
      </c>
      <c r="G5" s="226"/>
      <c r="H5" s="226"/>
      <c r="I5" s="82"/>
      <c r="J5" s="226" t="s">
        <v>163</v>
      </c>
      <c r="K5" s="226"/>
      <c r="L5" s="226"/>
      <c r="M5" s="82"/>
      <c r="N5" s="226" t="s">
        <v>164</v>
      </c>
      <c r="O5" s="226"/>
      <c r="P5" s="226"/>
      <c r="Q5" s="120"/>
    </row>
    <row r="6" spans="1:17" x14ac:dyDescent="0.25">
      <c r="A6" s="225"/>
      <c r="B6" s="83" t="s">
        <v>130</v>
      </c>
      <c r="C6" s="83" t="s">
        <v>184</v>
      </c>
      <c r="D6" s="83" t="s">
        <v>185</v>
      </c>
      <c r="E6" s="82"/>
      <c r="F6" s="83" t="s">
        <v>130</v>
      </c>
      <c r="G6" s="83" t="s">
        <v>184</v>
      </c>
      <c r="H6" s="83" t="s">
        <v>185</v>
      </c>
      <c r="I6" s="82"/>
      <c r="J6" s="83" t="s">
        <v>130</v>
      </c>
      <c r="K6" s="83" t="s">
        <v>184</v>
      </c>
      <c r="L6" s="83" t="s">
        <v>185</v>
      </c>
      <c r="M6" s="82"/>
      <c r="N6" s="83" t="s">
        <v>130</v>
      </c>
      <c r="O6" s="83" t="s">
        <v>184</v>
      </c>
      <c r="P6" s="83" t="s">
        <v>185</v>
      </c>
    </row>
    <row r="7" spans="1:17" ht="7.15" customHeight="1" x14ac:dyDescent="0.25"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120"/>
    </row>
    <row r="8" spans="1:17" x14ac:dyDescent="0.25">
      <c r="A8" s="22" t="s">
        <v>147</v>
      </c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</row>
    <row r="9" spans="1:17" x14ac:dyDescent="0.25">
      <c r="A9" s="100" t="s">
        <v>148</v>
      </c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20"/>
    </row>
    <row r="10" spans="1:17" x14ac:dyDescent="0.25">
      <c r="A10" s="23" t="s">
        <v>130</v>
      </c>
      <c r="B10" s="165">
        <f>B11+B12</f>
        <v>1077</v>
      </c>
      <c r="C10" s="165">
        <f t="shared" ref="C10:P10" si="0">C11+C12</f>
        <v>441</v>
      </c>
      <c r="D10" s="165">
        <f t="shared" si="0"/>
        <v>636</v>
      </c>
      <c r="E10" s="165"/>
      <c r="F10" s="165">
        <f t="shared" si="0"/>
        <v>641</v>
      </c>
      <c r="G10" s="165">
        <f t="shared" si="0"/>
        <v>276</v>
      </c>
      <c r="H10" s="165">
        <f t="shared" si="0"/>
        <v>365</v>
      </c>
      <c r="I10" s="165"/>
      <c r="J10" s="165">
        <f t="shared" si="0"/>
        <v>272</v>
      </c>
      <c r="K10" s="165">
        <f t="shared" si="0"/>
        <v>100</v>
      </c>
      <c r="L10" s="165">
        <f t="shared" si="0"/>
        <v>172</v>
      </c>
      <c r="M10" s="165"/>
      <c r="N10" s="165">
        <f t="shared" si="0"/>
        <v>164</v>
      </c>
      <c r="O10" s="165">
        <f>O11</f>
        <v>65</v>
      </c>
      <c r="P10" s="165">
        <f t="shared" si="0"/>
        <v>99</v>
      </c>
    </row>
    <row r="11" spans="1:17" x14ac:dyDescent="0.25">
      <c r="A11" s="99" t="s">
        <v>186</v>
      </c>
      <c r="B11" s="164">
        <f>+F11+J11+N11</f>
        <v>1030</v>
      </c>
      <c r="C11" s="164">
        <f t="shared" ref="C11:D11" si="1">+G11+K11+O11</f>
        <v>420</v>
      </c>
      <c r="D11" s="164">
        <f t="shared" si="1"/>
        <v>610</v>
      </c>
      <c r="E11" s="164"/>
      <c r="F11" s="166">
        <v>620</v>
      </c>
      <c r="G11" s="166">
        <v>260</v>
      </c>
      <c r="H11" s="166">
        <v>360</v>
      </c>
      <c r="I11" s="166">
        <v>0</v>
      </c>
      <c r="J11" s="166">
        <v>247</v>
      </c>
      <c r="K11" s="166">
        <v>95</v>
      </c>
      <c r="L11" s="166">
        <v>152</v>
      </c>
      <c r="M11" s="166">
        <v>0</v>
      </c>
      <c r="N11" s="166">
        <v>163</v>
      </c>
      <c r="O11" s="166">
        <v>65</v>
      </c>
      <c r="P11" s="166">
        <v>98</v>
      </c>
    </row>
    <row r="12" spans="1:17" x14ac:dyDescent="0.25">
      <c r="A12" s="99" t="s">
        <v>188</v>
      </c>
      <c r="B12" s="164">
        <f t="shared" ref="B12:B19" si="2">+F12+J12+N12</f>
        <v>47</v>
      </c>
      <c r="C12" s="164">
        <f>+G12+K12</f>
        <v>21</v>
      </c>
      <c r="D12" s="164">
        <f t="shared" ref="D12:D19" si="3">+H12+L12+P12</f>
        <v>26</v>
      </c>
      <c r="E12" s="164"/>
      <c r="F12" s="166">
        <v>21</v>
      </c>
      <c r="G12" s="166">
        <v>16</v>
      </c>
      <c r="H12" s="166">
        <v>5</v>
      </c>
      <c r="I12" s="166">
        <v>0</v>
      </c>
      <c r="J12" s="166">
        <v>25</v>
      </c>
      <c r="K12" s="166">
        <v>5</v>
      </c>
      <c r="L12" s="166">
        <v>20</v>
      </c>
      <c r="M12" s="166">
        <v>0</v>
      </c>
      <c r="N12" s="166">
        <v>1</v>
      </c>
      <c r="O12" s="167" t="s">
        <v>191</v>
      </c>
      <c r="P12" s="166">
        <v>1</v>
      </c>
    </row>
    <row r="13" spans="1:17" x14ac:dyDescent="0.25">
      <c r="A13" s="23" t="s">
        <v>189</v>
      </c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21"/>
    </row>
    <row r="14" spans="1:17" x14ac:dyDescent="0.25">
      <c r="A14" s="98" t="s">
        <v>130</v>
      </c>
      <c r="B14" s="165">
        <f>B15+B16</f>
        <v>633</v>
      </c>
      <c r="C14" s="165">
        <f t="shared" ref="C14:P14" si="4">C15+C16</f>
        <v>268</v>
      </c>
      <c r="D14" s="165">
        <f t="shared" si="4"/>
        <v>365</v>
      </c>
      <c r="E14" s="165"/>
      <c r="F14" s="165">
        <f t="shared" si="4"/>
        <v>351</v>
      </c>
      <c r="G14" s="165">
        <f t="shared" si="4"/>
        <v>165</v>
      </c>
      <c r="H14" s="165">
        <f t="shared" si="4"/>
        <v>186</v>
      </c>
      <c r="I14" s="165"/>
      <c r="J14" s="165">
        <f t="shared" si="4"/>
        <v>181</v>
      </c>
      <c r="K14" s="165">
        <f t="shared" si="4"/>
        <v>70</v>
      </c>
      <c r="L14" s="165">
        <f t="shared" si="4"/>
        <v>111</v>
      </c>
      <c r="M14" s="165"/>
      <c r="N14" s="165">
        <f t="shared" si="4"/>
        <v>101</v>
      </c>
      <c r="O14" s="165">
        <f>O15</f>
        <v>33</v>
      </c>
      <c r="P14" s="165">
        <f t="shared" si="4"/>
        <v>68</v>
      </c>
      <c r="Q14" s="120"/>
    </row>
    <row r="15" spans="1:17" x14ac:dyDescent="0.25">
      <c r="A15" s="99" t="s">
        <v>186</v>
      </c>
      <c r="B15" s="164">
        <f t="shared" si="2"/>
        <v>586</v>
      </c>
      <c r="C15" s="164">
        <f t="shared" ref="C15:C19" si="5">+G15+K15+O15</f>
        <v>247</v>
      </c>
      <c r="D15" s="164">
        <f t="shared" si="3"/>
        <v>339</v>
      </c>
      <c r="E15" s="164"/>
      <c r="F15" s="164">
        <v>330</v>
      </c>
      <c r="G15" s="164">
        <v>149</v>
      </c>
      <c r="H15" s="164">
        <v>181</v>
      </c>
      <c r="I15" s="164">
        <v>0</v>
      </c>
      <c r="J15" s="164">
        <v>156</v>
      </c>
      <c r="K15" s="164">
        <v>65</v>
      </c>
      <c r="L15" s="164">
        <v>91</v>
      </c>
      <c r="M15" s="164">
        <v>0</v>
      </c>
      <c r="N15" s="164">
        <v>100</v>
      </c>
      <c r="O15" s="164">
        <v>33</v>
      </c>
      <c r="P15" s="164">
        <v>67</v>
      </c>
      <c r="Q15" s="121"/>
    </row>
    <row r="16" spans="1:17" x14ac:dyDescent="0.25">
      <c r="A16" s="99" t="s">
        <v>188</v>
      </c>
      <c r="B16" s="164">
        <f t="shared" si="2"/>
        <v>47</v>
      </c>
      <c r="C16" s="164">
        <f>+G16+K16</f>
        <v>21</v>
      </c>
      <c r="D16" s="164">
        <f t="shared" si="3"/>
        <v>26</v>
      </c>
      <c r="E16" s="164"/>
      <c r="F16" s="164">
        <v>21</v>
      </c>
      <c r="G16" s="164">
        <v>16</v>
      </c>
      <c r="H16" s="164">
        <v>5</v>
      </c>
      <c r="I16" s="164">
        <v>0</v>
      </c>
      <c r="J16" s="164">
        <v>25</v>
      </c>
      <c r="K16" s="164">
        <v>5</v>
      </c>
      <c r="L16" s="164">
        <v>20</v>
      </c>
      <c r="M16" s="164">
        <v>0</v>
      </c>
      <c r="N16" s="164">
        <v>1</v>
      </c>
      <c r="O16" s="164" t="s">
        <v>191</v>
      </c>
      <c r="P16" s="164">
        <v>1</v>
      </c>
      <c r="Q16" s="121"/>
    </row>
    <row r="17" spans="1:17" x14ac:dyDescent="0.25">
      <c r="A17" s="23" t="s">
        <v>190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21"/>
    </row>
    <row r="18" spans="1:17" x14ac:dyDescent="0.25">
      <c r="A18" s="101" t="s">
        <v>130</v>
      </c>
      <c r="B18" s="165">
        <f>B19</f>
        <v>444</v>
      </c>
      <c r="C18" s="165">
        <f t="shared" ref="C18:P18" si="6">C19</f>
        <v>173</v>
      </c>
      <c r="D18" s="165">
        <f t="shared" si="6"/>
        <v>271</v>
      </c>
      <c r="E18" s="165"/>
      <c r="F18" s="165">
        <f t="shared" si="6"/>
        <v>290</v>
      </c>
      <c r="G18" s="165">
        <f t="shared" si="6"/>
        <v>111</v>
      </c>
      <c r="H18" s="165">
        <f t="shared" si="6"/>
        <v>179</v>
      </c>
      <c r="I18" s="165"/>
      <c r="J18" s="165">
        <f t="shared" si="6"/>
        <v>91</v>
      </c>
      <c r="K18" s="165">
        <f t="shared" si="6"/>
        <v>30</v>
      </c>
      <c r="L18" s="165">
        <f t="shared" si="6"/>
        <v>61</v>
      </c>
      <c r="M18" s="165"/>
      <c r="N18" s="165">
        <f t="shared" si="6"/>
        <v>63</v>
      </c>
      <c r="O18" s="165">
        <f t="shared" si="6"/>
        <v>32</v>
      </c>
      <c r="P18" s="165">
        <f t="shared" si="6"/>
        <v>31</v>
      </c>
      <c r="Q18" s="121"/>
    </row>
    <row r="19" spans="1:17" x14ac:dyDescent="0.25">
      <c r="A19" s="99" t="s">
        <v>186</v>
      </c>
      <c r="B19" s="164">
        <f t="shared" si="2"/>
        <v>444</v>
      </c>
      <c r="C19" s="164">
        <f t="shared" si="5"/>
        <v>173</v>
      </c>
      <c r="D19" s="164">
        <f t="shared" si="3"/>
        <v>271</v>
      </c>
      <c r="E19" s="164"/>
      <c r="F19" s="164">
        <v>290</v>
      </c>
      <c r="G19" s="164">
        <v>111</v>
      </c>
      <c r="H19" s="164">
        <v>179</v>
      </c>
      <c r="I19" s="164">
        <v>0</v>
      </c>
      <c r="J19" s="164">
        <v>91</v>
      </c>
      <c r="K19" s="164">
        <v>30</v>
      </c>
      <c r="L19" s="164">
        <v>61</v>
      </c>
      <c r="M19" s="164">
        <v>0</v>
      </c>
      <c r="N19" s="164">
        <v>63</v>
      </c>
      <c r="O19" s="164">
        <v>32</v>
      </c>
      <c r="P19" s="164">
        <v>31</v>
      </c>
      <c r="Q19" s="121"/>
    </row>
    <row r="20" spans="1:17" x14ac:dyDescent="0.25">
      <c r="A20" s="99" t="s">
        <v>188</v>
      </c>
      <c r="B20" s="164" t="s">
        <v>191</v>
      </c>
      <c r="C20" s="164" t="s">
        <v>191</v>
      </c>
      <c r="D20" s="164" t="s">
        <v>191</v>
      </c>
      <c r="E20" s="164"/>
      <c r="F20" s="164" t="s">
        <v>191</v>
      </c>
      <c r="G20" s="164" t="s">
        <v>191</v>
      </c>
      <c r="H20" s="164" t="s">
        <v>191</v>
      </c>
      <c r="I20" s="164"/>
      <c r="J20" s="164" t="s">
        <v>191</v>
      </c>
      <c r="K20" s="164" t="s">
        <v>191</v>
      </c>
      <c r="L20" s="164" t="s">
        <v>191</v>
      </c>
      <c r="M20" s="164"/>
      <c r="N20" s="164" t="s">
        <v>191</v>
      </c>
      <c r="O20" s="164" t="s">
        <v>191</v>
      </c>
      <c r="P20" s="164" t="s">
        <v>191</v>
      </c>
      <c r="Q20" s="121"/>
    </row>
    <row r="21" spans="1:17" x14ac:dyDescent="0.25"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121"/>
    </row>
    <row r="22" spans="1:17" x14ac:dyDescent="0.25">
      <c r="A22" s="22" t="s">
        <v>153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121"/>
    </row>
    <row r="23" spans="1:17" x14ac:dyDescent="0.25">
      <c r="A23" s="100" t="s">
        <v>148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120"/>
    </row>
    <row r="24" spans="1:17" s="2" customFormat="1" x14ac:dyDescent="0.25">
      <c r="A24" s="23" t="s">
        <v>130</v>
      </c>
      <c r="B24" s="162">
        <v>7.8762615182097413</v>
      </c>
      <c r="C24" s="162">
        <v>8.1155686418844315</v>
      </c>
      <c r="D24" s="162">
        <v>7.7184466019417473</v>
      </c>
      <c r="E24" s="162"/>
      <c r="F24" s="162">
        <v>11.399608749777698</v>
      </c>
      <c r="G24" s="162">
        <v>11.989574283231972</v>
      </c>
      <c r="H24" s="162">
        <v>10.990665462210178</v>
      </c>
      <c r="I24" s="162"/>
      <c r="J24" s="162">
        <v>6.540033661937966</v>
      </c>
      <c r="K24" s="162">
        <v>6.1462814996926856</v>
      </c>
      <c r="L24" s="162">
        <v>6.79304897314376</v>
      </c>
      <c r="M24" s="162"/>
      <c r="N24" s="162">
        <v>4.2137718396711206</v>
      </c>
      <c r="O24" s="162">
        <v>4.3189368770764114</v>
      </c>
      <c r="P24" s="162">
        <v>4.1474654377880187</v>
      </c>
      <c r="Q24" s="125"/>
    </row>
    <row r="25" spans="1:17" x14ac:dyDescent="0.25">
      <c r="A25" s="99" t="s">
        <v>186</v>
      </c>
      <c r="B25" s="161">
        <v>7.8048041221489726</v>
      </c>
      <c r="C25" s="161">
        <v>8.1712062256809332</v>
      </c>
      <c r="D25" s="161">
        <v>7.5710562244011417</v>
      </c>
      <c r="E25" s="161"/>
      <c r="F25" s="161">
        <v>11.390777144956825</v>
      </c>
      <c r="G25" s="161">
        <v>11.92113709307657</v>
      </c>
      <c r="H25" s="161">
        <v>11.036174126302882</v>
      </c>
      <c r="I25" s="161"/>
      <c r="J25" s="161">
        <v>6.129032258064516</v>
      </c>
      <c r="K25" s="161">
        <v>6.1608300907911806</v>
      </c>
      <c r="L25" s="161">
        <v>6.109324758842444</v>
      </c>
      <c r="M25" s="161"/>
      <c r="N25" s="161">
        <v>4.3770139634801284</v>
      </c>
      <c r="O25" s="161">
        <v>4.5871559633027523</v>
      </c>
      <c r="P25" s="161">
        <v>4.2479410489813612</v>
      </c>
      <c r="Q25" s="121"/>
    </row>
    <row r="26" spans="1:17" x14ac:dyDescent="0.25">
      <c r="A26" s="99" t="s">
        <v>188</v>
      </c>
      <c r="B26" s="161">
        <v>9.8532494758909852</v>
      </c>
      <c r="C26" s="161">
        <v>7.1428571428571423</v>
      </c>
      <c r="D26" s="161">
        <v>14.207650273224044</v>
      </c>
      <c r="E26" s="161"/>
      <c r="F26" s="161">
        <v>11.666666666666666</v>
      </c>
      <c r="G26" s="161">
        <v>13.223140495867769</v>
      </c>
      <c r="H26" s="161">
        <v>8.4745762711864394</v>
      </c>
      <c r="I26" s="161"/>
      <c r="J26" s="161">
        <v>19.379844961240313</v>
      </c>
      <c r="K26" s="161">
        <v>5.8823529411764701</v>
      </c>
      <c r="L26" s="161">
        <v>45.454545454545453</v>
      </c>
      <c r="M26" s="161"/>
      <c r="N26" s="161">
        <v>0.59523809523809523</v>
      </c>
      <c r="O26" s="161" t="s">
        <v>191</v>
      </c>
      <c r="P26" s="161">
        <v>1.25</v>
      </c>
      <c r="Q26" s="121"/>
    </row>
    <row r="27" spans="1:17" x14ac:dyDescent="0.25">
      <c r="A27" s="23" t="s">
        <v>189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21"/>
    </row>
    <row r="28" spans="1:17" s="2" customFormat="1" x14ac:dyDescent="0.25">
      <c r="A28" s="98" t="s">
        <v>130</v>
      </c>
      <c r="B28" s="162">
        <v>6.9301510838624916</v>
      </c>
      <c r="C28" s="162">
        <v>7.0974576271186445</v>
      </c>
      <c r="D28" s="162">
        <v>6.8122433743934296</v>
      </c>
      <c r="E28" s="162"/>
      <c r="F28" s="162">
        <v>9.4583670169765561</v>
      </c>
      <c r="G28" s="162">
        <v>10.403530895334175</v>
      </c>
      <c r="H28" s="162">
        <v>8.7529411764705891</v>
      </c>
      <c r="I28" s="162"/>
      <c r="J28" s="162">
        <v>6.3935005298481107</v>
      </c>
      <c r="K28" s="162">
        <v>6.0922541340295906</v>
      </c>
      <c r="L28" s="162">
        <v>6.5992865636147435</v>
      </c>
      <c r="M28" s="162"/>
      <c r="N28" s="162">
        <v>3.8966049382716048</v>
      </c>
      <c r="O28" s="162">
        <v>3.1700288184438041</v>
      </c>
      <c r="P28" s="162">
        <v>4.3842682140554476</v>
      </c>
      <c r="Q28" s="125"/>
    </row>
    <row r="29" spans="1:17" x14ac:dyDescent="0.25">
      <c r="A29" s="99" t="s">
        <v>186</v>
      </c>
      <c r="B29" s="161">
        <v>6.7690885988217628</v>
      </c>
      <c r="C29" s="161">
        <v>7.093624353819644</v>
      </c>
      <c r="D29" s="161">
        <v>6.5507246376811601</v>
      </c>
      <c r="E29" s="161"/>
      <c r="F29" s="161">
        <v>9.3457943925233646</v>
      </c>
      <c r="G29" s="161">
        <v>10.170648464163822</v>
      </c>
      <c r="H29" s="161">
        <v>8.7608906098741528</v>
      </c>
      <c r="I29" s="161"/>
      <c r="J29" s="161">
        <v>5.7735011102886746</v>
      </c>
      <c r="K29" s="161">
        <v>6.1090225563909772</v>
      </c>
      <c r="L29" s="161">
        <v>5.5555555555555554</v>
      </c>
      <c r="M29" s="161"/>
      <c r="N29" s="161">
        <v>4.1254125412541249</v>
      </c>
      <c r="O29" s="161">
        <v>3.4627492130115427</v>
      </c>
      <c r="P29" s="161">
        <v>4.5547246770904142</v>
      </c>
      <c r="Q29" s="121"/>
    </row>
    <row r="30" spans="1:17" x14ac:dyDescent="0.25">
      <c r="A30" s="99" t="s">
        <v>188</v>
      </c>
      <c r="B30" s="161">
        <v>9.8532494758909852</v>
      </c>
      <c r="C30" s="161">
        <v>7.1428571428571423</v>
      </c>
      <c r="D30" s="161">
        <v>14.207650273224044</v>
      </c>
      <c r="E30" s="161"/>
      <c r="F30" s="161">
        <v>11.666666666666666</v>
      </c>
      <c r="G30" s="161">
        <v>13.223140495867769</v>
      </c>
      <c r="H30" s="161">
        <v>8.4745762711864394</v>
      </c>
      <c r="I30" s="161"/>
      <c r="J30" s="161">
        <v>19.379844961240313</v>
      </c>
      <c r="K30" s="161">
        <v>5.8823529411764701</v>
      </c>
      <c r="L30" s="161">
        <v>45.454545454545453</v>
      </c>
      <c r="M30" s="161"/>
      <c r="N30" s="161">
        <v>0.59523809523809523</v>
      </c>
      <c r="O30" s="161" t="s">
        <v>191</v>
      </c>
      <c r="P30" s="161">
        <v>1.25</v>
      </c>
      <c r="Q30" s="121"/>
    </row>
    <row r="31" spans="1:17" x14ac:dyDescent="0.25">
      <c r="A31" s="23" t="s">
        <v>190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26"/>
    </row>
    <row r="32" spans="1:17" s="2" customFormat="1" x14ac:dyDescent="0.25">
      <c r="A32" s="101" t="s">
        <v>130</v>
      </c>
      <c r="B32" s="162">
        <v>9.7797356828193838</v>
      </c>
      <c r="C32" s="162">
        <v>10.43425814234017</v>
      </c>
      <c r="D32" s="162">
        <v>9.4031922276197086</v>
      </c>
      <c r="E32" s="162"/>
      <c r="F32" s="162">
        <v>15.167364016736402</v>
      </c>
      <c r="G32" s="162">
        <v>15.502793296089385</v>
      </c>
      <c r="H32" s="162">
        <v>14.96655518394649</v>
      </c>
      <c r="I32" s="162"/>
      <c r="J32" s="162">
        <v>6.8524096385542173</v>
      </c>
      <c r="K32" s="162">
        <v>6.2761506276150625</v>
      </c>
      <c r="L32" s="162">
        <v>7.1764705882352935</v>
      </c>
      <c r="M32" s="162"/>
      <c r="N32" s="162">
        <v>4.8461538461538458</v>
      </c>
      <c r="O32" s="162">
        <v>6.8965517241379306</v>
      </c>
      <c r="P32" s="162">
        <v>3.7081339712918657</v>
      </c>
      <c r="Q32" s="125"/>
    </row>
    <row r="33" spans="1:17" x14ac:dyDescent="0.25">
      <c r="A33" s="99" t="s">
        <v>186</v>
      </c>
      <c r="B33" s="161">
        <v>9.7797356828193838</v>
      </c>
      <c r="C33" s="161">
        <v>10.43425814234017</v>
      </c>
      <c r="D33" s="161">
        <v>9.4031922276197086</v>
      </c>
      <c r="E33" s="161"/>
      <c r="F33" s="161">
        <v>15.167364016736402</v>
      </c>
      <c r="G33" s="161">
        <v>15.502793296089385</v>
      </c>
      <c r="H33" s="161">
        <v>14.96655518394649</v>
      </c>
      <c r="I33" s="161"/>
      <c r="J33" s="161">
        <v>6.8524096385542173</v>
      </c>
      <c r="K33" s="161">
        <v>6.2761506276150625</v>
      </c>
      <c r="L33" s="161">
        <v>7.1764705882352935</v>
      </c>
      <c r="M33" s="161"/>
      <c r="N33" s="161">
        <v>4.8461538461538458</v>
      </c>
      <c r="O33" s="161">
        <v>6.8965517241379306</v>
      </c>
      <c r="P33" s="161">
        <v>3.7081339712918657</v>
      </c>
      <c r="Q33" s="121"/>
    </row>
    <row r="34" spans="1:17" ht="15.75" thickBot="1" x14ac:dyDescent="0.3">
      <c r="A34" s="102" t="s">
        <v>188</v>
      </c>
      <c r="B34" s="163" t="s">
        <v>191</v>
      </c>
      <c r="C34" s="163" t="s">
        <v>191</v>
      </c>
      <c r="D34" s="163" t="s">
        <v>191</v>
      </c>
      <c r="E34" s="163"/>
      <c r="F34" s="163" t="s">
        <v>191</v>
      </c>
      <c r="G34" s="163" t="s">
        <v>191</v>
      </c>
      <c r="H34" s="163" t="s">
        <v>191</v>
      </c>
      <c r="I34" s="163"/>
      <c r="J34" s="163" t="s">
        <v>191</v>
      </c>
      <c r="K34" s="163" t="s">
        <v>191</v>
      </c>
      <c r="L34" s="163" t="s">
        <v>191</v>
      </c>
      <c r="M34" s="163"/>
      <c r="N34" s="163" t="s">
        <v>191</v>
      </c>
      <c r="O34" s="163" t="s">
        <v>191</v>
      </c>
      <c r="P34" s="163" t="s">
        <v>191</v>
      </c>
    </row>
    <row r="35" spans="1:17" x14ac:dyDescent="0.25">
      <c r="A35" s="218" t="s">
        <v>122</v>
      </c>
      <c r="B35" s="218"/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Q35" s="121"/>
    </row>
    <row r="36" spans="1:17" x14ac:dyDescent="0.25">
      <c r="Q36" s="121"/>
    </row>
    <row r="37" spans="1:17" x14ac:dyDescent="0.25">
      <c r="Q37" s="121"/>
    </row>
    <row r="38" spans="1:17" x14ac:dyDescent="0.25">
      <c r="Q38" s="121"/>
    </row>
    <row r="39" spans="1:17" x14ac:dyDescent="0.25">
      <c r="Q39" s="121"/>
    </row>
    <row r="40" spans="1:17" x14ac:dyDescent="0.25">
      <c r="Q40" s="121"/>
    </row>
    <row r="41" spans="1:17" x14ac:dyDescent="0.25">
      <c r="Q41" s="120"/>
    </row>
    <row r="42" spans="1:17" x14ac:dyDescent="0.25">
      <c r="Q42" s="121"/>
    </row>
    <row r="43" spans="1:17" x14ac:dyDescent="0.25">
      <c r="Q43" s="121"/>
    </row>
    <row r="44" spans="1:17" x14ac:dyDescent="0.25">
      <c r="Q44" s="121"/>
    </row>
  </sheetData>
  <mergeCells count="10">
    <mergeCell ref="A35:O35"/>
    <mergeCell ref="A1:P1"/>
    <mergeCell ref="A2:P2"/>
    <mergeCell ref="A3:P3"/>
    <mergeCell ref="A4:P4"/>
    <mergeCell ref="A5:A6"/>
    <mergeCell ref="B5:D5"/>
    <mergeCell ref="F5:H5"/>
    <mergeCell ref="J5:L5"/>
    <mergeCell ref="N5:P5"/>
  </mergeCells>
  <hyperlinks>
    <hyperlink ref="Q2" location="Contenido!A1" display="Contenido" xr:uid="{A8C48AD4-AEFF-42B0-B00B-789129CC1FA4}"/>
  </hyperlinks>
  <pageMargins left="0.7" right="0.7" top="0.75" bottom="0.75" header="0.3" footer="0.3"/>
  <pageSetup orientation="landscape" r:id="rId1"/>
  <ignoredErrors>
    <ignoredError sqref="O10 O14 C16 C12" formula="1"/>
  </ignoredErrors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3108B-6E2A-4C92-B04E-E2697221A4BC}">
  <sheetPr>
    <tabColor rgb="FFF2DAB1"/>
    <pageSetUpPr fitToPage="1"/>
  </sheetPr>
  <dimension ref="A1:Q43"/>
  <sheetViews>
    <sheetView showGridLines="0" workbookViewId="0">
      <selection activeCell="Q2" sqref="Q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5703125" customWidth="1"/>
    <col min="6" max="8" width="8.28515625" customWidth="1"/>
    <col min="9" max="9" width="1.42578125" customWidth="1"/>
    <col min="10" max="12" width="8.28515625" customWidth="1"/>
    <col min="13" max="13" width="1.28515625" customWidth="1"/>
    <col min="14" max="16" width="8.28515625" customWidth="1"/>
    <col min="17" max="17" width="14" style="119" customWidth="1"/>
  </cols>
  <sheetData>
    <row r="1" spans="1:17" x14ac:dyDescent="0.25">
      <c r="A1" s="223" t="s">
        <v>313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</row>
    <row r="2" spans="1:17" ht="15.6" customHeight="1" x14ac:dyDescent="0.25">
      <c r="A2" s="224" t="s">
        <v>314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114" t="s">
        <v>0</v>
      </c>
    </row>
    <row r="3" spans="1:17" x14ac:dyDescent="0.25">
      <c r="A3" s="223" t="s">
        <v>195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</row>
    <row r="4" spans="1:17" x14ac:dyDescent="0.25">
      <c r="A4" s="224" t="s">
        <v>315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</row>
    <row r="5" spans="1:17" x14ac:dyDescent="0.25">
      <c r="A5" s="224" t="s">
        <v>182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120"/>
    </row>
    <row r="6" spans="1:17" x14ac:dyDescent="0.25">
      <c r="A6" s="227" t="s">
        <v>196</v>
      </c>
      <c r="B6" s="226" t="s">
        <v>130</v>
      </c>
      <c r="C6" s="226"/>
      <c r="D6" s="226"/>
      <c r="E6" s="82"/>
      <c r="F6" s="226" t="s">
        <v>162</v>
      </c>
      <c r="G6" s="226"/>
      <c r="H6" s="226"/>
      <c r="I6" s="82"/>
      <c r="J6" s="226" t="s">
        <v>163</v>
      </c>
      <c r="K6" s="226"/>
      <c r="L6" s="226"/>
      <c r="M6" s="82"/>
      <c r="N6" s="226" t="s">
        <v>164</v>
      </c>
      <c r="O6" s="226"/>
      <c r="P6" s="226"/>
    </row>
    <row r="7" spans="1:17" x14ac:dyDescent="0.25">
      <c r="A7" s="227"/>
      <c r="B7" s="83" t="s">
        <v>130</v>
      </c>
      <c r="C7" s="83" t="s">
        <v>184</v>
      </c>
      <c r="D7" s="83" t="s">
        <v>185</v>
      </c>
      <c r="E7" s="82"/>
      <c r="F7" s="83" t="s">
        <v>130</v>
      </c>
      <c r="G7" s="83" t="s">
        <v>184</v>
      </c>
      <c r="H7" s="83" t="s">
        <v>185</v>
      </c>
      <c r="I7" s="82"/>
      <c r="J7" s="83" t="s">
        <v>130</v>
      </c>
      <c r="K7" s="83" t="s">
        <v>184</v>
      </c>
      <c r="L7" s="83" t="s">
        <v>185</v>
      </c>
      <c r="M7" s="82"/>
      <c r="N7" s="83" t="s">
        <v>130</v>
      </c>
      <c r="O7" s="83" t="s">
        <v>184</v>
      </c>
      <c r="P7" s="83" t="s">
        <v>185</v>
      </c>
      <c r="Q7" s="120"/>
    </row>
    <row r="8" spans="1:17" x14ac:dyDescent="0.25">
      <c r="A8" s="25" t="s">
        <v>130</v>
      </c>
      <c r="B8" s="78">
        <f>SUM(B9:B34)</f>
        <v>12597</v>
      </c>
      <c r="C8" s="78">
        <f t="shared" ref="C8:P8" si="0">SUM(C9:C34)</f>
        <v>4993</v>
      </c>
      <c r="D8" s="78">
        <f t="shared" si="0"/>
        <v>7604</v>
      </c>
      <c r="E8" s="78"/>
      <c r="F8" s="78">
        <f t="shared" si="0"/>
        <v>4982</v>
      </c>
      <c r="G8" s="78">
        <f t="shared" si="0"/>
        <v>2026</v>
      </c>
      <c r="H8" s="78">
        <f t="shared" si="0"/>
        <v>2956</v>
      </c>
      <c r="I8" s="78"/>
      <c r="J8" s="78">
        <f t="shared" si="0"/>
        <v>3887</v>
      </c>
      <c r="K8" s="78">
        <f t="shared" si="0"/>
        <v>1527</v>
      </c>
      <c r="L8" s="78">
        <f t="shared" si="0"/>
        <v>2360</v>
      </c>
      <c r="M8" s="78"/>
      <c r="N8" s="78">
        <f t="shared" si="0"/>
        <v>3728</v>
      </c>
      <c r="O8" s="78">
        <f t="shared" si="0"/>
        <v>1440</v>
      </c>
      <c r="P8" s="78">
        <f t="shared" si="0"/>
        <v>2288</v>
      </c>
    </row>
    <row r="9" spans="1:17" x14ac:dyDescent="0.25">
      <c r="A9" s="26" t="s">
        <v>197</v>
      </c>
      <c r="B9" s="79">
        <f>+F9+J9+N9</f>
        <v>411</v>
      </c>
      <c r="C9" s="79">
        <f t="shared" ref="C9:D9" si="1">+G9+K9+O9</f>
        <v>179</v>
      </c>
      <c r="D9" s="79">
        <f t="shared" si="1"/>
        <v>232</v>
      </c>
      <c r="E9" s="79"/>
      <c r="F9" s="79">
        <v>168</v>
      </c>
      <c r="G9" s="79">
        <v>68</v>
      </c>
      <c r="H9" s="79">
        <v>100</v>
      </c>
      <c r="I9" s="79"/>
      <c r="J9" s="79">
        <v>116</v>
      </c>
      <c r="K9" s="79">
        <v>54</v>
      </c>
      <c r="L9" s="79">
        <v>62</v>
      </c>
      <c r="M9" s="79"/>
      <c r="N9" s="79">
        <v>127</v>
      </c>
      <c r="O9" s="79">
        <v>57</v>
      </c>
      <c r="P9" s="79">
        <v>70</v>
      </c>
      <c r="Q9" s="120"/>
    </row>
    <row r="10" spans="1:17" x14ac:dyDescent="0.25">
      <c r="A10" s="26" t="s">
        <v>198</v>
      </c>
      <c r="B10" s="79">
        <f t="shared" ref="B10:B34" si="2">+F10+J10+N10</f>
        <v>482</v>
      </c>
      <c r="C10" s="79">
        <f t="shared" ref="C10:C34" si="3">+G10+K10+O10</f>
        <v>179</v>
      </c>
      <c r="D10" s="79">
        <f t="shared" ref="D10:D34" si="4">+H10+L10+P10</f>
        <v>303</v>
      </c>
      <c r="E10" s="79"/>
      <c r="F10" s="79">
        <v>168</v>
      </c>
      <c r="G10" s="79">
        <v>66</v>
      </c>
      <c r="H10" s="79">
        <v>102</v>
      </c>
      <c r="I10" s="79"/>
      <c r="J10" s="79">
        <v>160</v>
      </c>
      <c r="K10" s="79">
        <v>58</v>
      </c>
      <c r="L10" s="79">
        <v>102</v>
      </c>
      <c r="M10" s="79"/>
      <c r="N10" s="79">
        <v>154</v>
      </c>
      <c r="O10" s="79">
        <v>55</v>
      </c>
      <c r="P10" s="79">
        <v>99</v>
      </c>
    </row>
    <row r="11" spans="1:17" x14ac:dyDescent="0.25">
      <c r="A11" s="26" t="s">
        <v>199</v>
      </c>
      <c r="B11" s="79">
        <f t="shared" si="2"/>
        <v>379</v>
      </c>
      <c r="C11" s="79">
        <f t="shared" si="3"/>
        <v>138</v>
      </c>
      <c r="D11" s="79">
        <f t="shared" si="4"/>
        <v>241</v>
      </c>
      <c r="E11" s="79"/>
      <c r="F11" s="79">
        <v>160</v>
      </c>
      <c r="G11" s="79">
        <v>59</v>
      </c>
      <c r="H11" s="79">
        <v>101</v>
      </c>
      <c r="I11" s="79"/>
      <c r="J11" s="79">
        <v>121</v>
      </c>
      <c r="K11" s="79">
        <v>47</v>
      </c>
      <c r="L11" s="79">
        <v>74</v>
      </c>
      <c r="M11" s="79"/>
      <c r="N11" s="79">
        <v>98</v>
      </c>
      <c r="O11" s="79">
        <v>32</v>
      </c>
      <c r="P11" s="79">
        <v>66</v>
      </c>
    </row>
    <row r="12" spans="1:17" x14ac:dyDescent="0.25">
      <c r="A12" s="26" t="s">
        <v>200</v>
      </c>
      <c r="B12" s="79">
        <f t="shared" si="2"/>
        <v>1089</v>
      </c>
      <c r="C12" s="79">
        <f t="shared" si="3"/>
        <v>464</v>
      </c>
      <c r="D12" s="79">
        <f t="shared" si="4"/>
        <v>625</v>
      </c>
      <c r="E12" s="79"/>
      <c r="F12" s="79">
        <v>396</v>
      </c>
      <c r="G12" s="79">
        <v>171</v>
      </c>
      <c r="H12" s="79">
        <v>225</v>
      </c>
      <c r="I12" s="79"/>
      <c r="J12" s="79">
        <v>373</v>
      </c>
      <c r="K12" s="79">
        <v>158</v>
      </c>
      <c r="L12" s="79">
        <v>215</v>
      </c>
      <c r="M12" s="79"/>
      <c r="N12" s="79">
        <v>320</v>
      </c>
      <c r="O12" s="79">
        <v>135</v>
      </c>
      <c r="P12" s="79">
        <v>185</v>
      </c>
    </row>
    <row r="13" spans="1:17" x14ac:dyDescent="0.25">
      <c r="A13" s="26" t="s">
        <v>201</v>
      </c>
      <c r="B13" s="79">
        <f t="shared" si="2"/>
        <v>168</v>
      </c>
      <c r="C13" s="79">
        <f t="shared" si="3"/>
        <v>51</v>
      </c>
      <c r="D13" s="79">
        <f t="shared" si="4"/>
        <v>117</v>
      </c>
      <c r="E13" s="79"/>
      <c r="F13" s="79">
        <v>62</v>
      </c>
      <c r="G13" s="79">
        <v>19</v>
      </c>
      <c r="H13" s="79">
        <v>43</v>
      </c>
      <c r="I13" s="79"/>
      <c r="J13" s="79">
        <v>41</v>
      </c>
      <c r="K13" s="79">
        <v>7</v>
      </c>
      <c r="L13" s="79">
        <v>34</v>
      </c>
      <c r="M13" s="79"/>
      <c r="N13" s="79">
        <v>65</v>
      </c>
      <c r="O13" s="79">
        <v>25</v>
      </c>
      <c r="P13" s="79">
        <v>40</v>
      </c>
      <c r="Q13" s="121"/>
    </row>
    <row r="14" spans="1:17" x14ac:dyDescent="0.25">
      <c r="A14" s="26" t="s">
        <v>202</v>
      </c>
      <c r="B14" s="79">
        <f t="shared" si="2"/>
        <v>601</v>
      </c>
      <c r="C14" s="79">
        <f t="shared" si="3"/>
        <v>213</v>
      </c>
      <c r="D14" s="79">
        <f t="shared" si="4"/>
        <v>388</v>
      </c>
      <c r="E14" s="79"/>
      <c r="F14" s="79">
        <v>267</v>
      </c>
      <c r="G14" s="79">
        <v>85</v>
      </c>
      <c r="H14" s="79">
        <v>182</v>
      </c>
      <c r="I14" s="79"/>
      <c r="J14" s="79">
        <v>188</v>
      </c>
      <c r="K14" s="79">
        <v>77</v>
      </c>
      <c r="L14" s="79">
        <v>111</v>
      </c>
      <c r="M14" s="79"/>
      <c r="N14" s="79">
        <v>146</v>
      </c>
      <c r="O14" s="79">
        <v>51</v>
      </c>
      <c r="P14" s="79">
        <v>95</v>
      </c>
      <c r="Q14" s="120"/>
    </row>
    <row r="15" spans="1:17" x14ac:dyDescent="0.25">
      <c r="A15" s="26" t="s">
        <v>203</v>
      </c>
      <c r="B15" s="79">
        <f t="shared" si="2"/>
        <v>182</v>
      </c>
      <c r="C15" s="79">
        <f t="shared" si="3"/>
        <v>80</v>
      </c>
      <c r="D15" s="79">
        <f t="shared" si="4"/>
        <v>102</v>
      </c>
      <c r="E15" s="79"/>
      <c r="F15" s="79">
        <v>55</v>
      </c>
      <c r="G15" s="79">
        <v>30</v>
      </c>
      <c r="H15" s="79">
        <v>25</v>
      </c>
      <c r="I15" s="79"/>
      <c r="J15" s="79">
        <v>50</v>
      </c>
      <c r="K15" s="79">
        <v>13</v>
      </c>
      <c r="L15" s="79">
        <v>37</v>
      </c>
      <c r="M15" s="79"/>
      <c r="N15" s="79">
        <v>77</v>
      </c>
      <c r="O15" s="79">
        <v>37</v>
      </c>
      <c r="P15" s="79">
        <v>40</v>
      </c>
      <c r="Q15" s="121"/>
    </row>
    <row r="16" spans="1:17" x14ac:dyDescent="0.25">
      <c r="A16" s="26" t="s">
        <v>204</v>
      </c>
      <c r="B16" s="79">
        <f t="shared" si="2"/>
        <v>1795</v>
      </c>
      <c r="C16" s="79">
        <f t="shared" si="3"/>
        <v>869</v>
      </c>
      <c r="D16" s="79">
        <f t="shared" si="4"/>
        <v>926</v>
      </c>
      <c r="E16" s="79"/>
      <c r="F16" s="79">
        <v>712</v>
      </c>
      <c r="G16" s="79">
        <v>353</v>
      </c>
      <c r="H16" s="79">
        <v>359</v>
      </c>
      <c r="I16" s="79"/>
      <c r="J16" s="79">
        <v>570</v>
      </c>
      <c r="K16" s="79">
        <v>273</v>
      </c>
      <c r="L16" s="79">
        <v>297</v>
      </c>
      <c r="M16" s="79"/>
      <c r="N16" s="79">
        <v>513</v>
      </c>
      <c r="O16" s="79">
        <v>243</v>
      </c>
      <c r="P16" s="79">
        <v>270</v>
      </c>
      <c r="Q16" s="121"/>
    </row>
    <row r="17" spans="1:17" x14ac:dyDescent="0.25">
      <c r="A17" s="26" t="s">
        <v>205</v>
      </c>
      <c r="B17" s="79">
        <f t="shared" si="2"/>
        <v>376</v>
      </c>
      <c r="C17" s="79">
        <f t="shared" si="3"/>
        <v>183</v>
      </c>
      <c r="D17" s="79">
        <f t="shared" si="4"/>
        <v>193</v>
      </c>
      <c r="E17" s="79"/>
      <c r="F17" s="79">
        <v>152</v>
      </c>
      <c r="G17" s="79">
        <v>82</v>
      </c>
      <c r="H17" s="79">
        <v>70</v>
      </c>
      <c r="I17" s="79"/>
      <c r="J17" s="79">
        <v>95</v>
      </c>
      <c r="K17" s="79">
        <v>43</v>
      </c>
      <c r="L17" s="79">
        <v>52</v>
      </c>
      <c r="M17" s="79"/>
      <c r="N17" s="79">
        <v>129</v>
      </c>
      <c r="O17" s="79">
        <v>58</v>
      </c>
      <c r="P17" s="79">
        <v>71</v>
      </c>
      <c r="Q17" s="121"/>
    </row>
    <row r="18" spans="1:17" x14ac:dyDescent="0.25">
      <c r="A18" s="26" t="s">
        <v>206</v>
      </c>
      <c r="B18" s="79">
        <f t="shared" si="2"/>
        <v>790</v>
      </c>
      <c r="C18" s="79">
        <f t="shared" si="3"/>
        <v>262</v>
      </c>
      <c r="D18" s="79">
        <f t="shared" si="4"/>
        <v>528</v>
      </c>
      <c r="E18" s="79"/>
      <c r="F18" s="79">
        <v>319</v>
      </c>
      <c r="G18" s="79">
        <v>120</v>
      </c>
      <c r="H18" s="79">
        <v>199</v>
      </c>
      <c r="I18" s="79"/>
      <c r="J18" s="79">
        <v>206</v>
      </c>
      <c r="K18" s="79">
        <v>63</v>
      </c>
      <c r="L18" s="79">
        <v>143</v>
      </c>
      <c r="M18" s="79"/>
      <c r="N18" s="79">
        <v>265</v>
      </c>
      <c r="O18" s="79">
        <v>79</v>
      </c>
      <c r="P18" s="79">
        <v>186</v>
      </c>
      <c r="Q18" s="121"/>
    </row>
    <row r="19" spans="1:17" x14ac:dyDescent="0.25">
      <c r="A19" s="26" t="s">
        <v>207</v>
      </c>
      <c r="B19" s="79">
        <f t="shared" si="2"/>
        <v>172</v>
      </c>
      <c r="C19" s="79">
        <f t="shared" si="3"/>
        <v>59</v>
      </c>
      <c r="D19" s="79">
        <f t="shared" si="4"/>
        <v>113</v>
      </c>
      <c r="E19" s="79"/>
      <c r="F19" s="79">
        <v>89</v>
      </c>
      <c r="G19" s="79">
        <v>21</v>
      </c>
      <c r="H19" s="79">
        <v>68</v>
      </c>
      <c r="I19" s="79"/>
      <c r="J19" s="79">
        <v>44</v>
      </c>
      <c r="K19" s="79">
        <v>21</v>
      </c>
      <c r="L19" s="79">
        <v>23</v>
      </c>
      <c r="M19" s="79"/>
      <c r="N19" s="79">
        <v>39</v>
      </c>
      <c r="O19" s="79">
        <v>17</v>
      </c>
      <c r="P19" s="79">
        <v>22</v>
      </c>
      <c r="Q19" s="121"/>
    </row>
    <row r="20" spans="1:17" x14ac:dyDescent="0.25">
      <c r="A20" s="108" t="s">
        <v>208</v>
      </c>
      <c r="B20" s="79">
        <f t="shared" si="2"/>
        <v>1055</v>
      </c>
      <c r="C20" s="79">
        <f t="shared" si="3"/>
        <v>498</v>
      </c>
      <c r="D20" s="79">
        <f t="shared" si="4"/>
        <v>557</v>
      </c>
      <c r="E20" s="79"/>
      <c r="F20" s="79">
        <v>407</v>
      </c>
      <c r="G20" s="79">
        <v>187</v>
      </c>
      <c r="H20" s="79">
        <v>220</v>
      </c>
      <c r="I20" s="79"/>
      <c r="J20" s="79">
        <v>305</v>
      </c>
      <c r="K20" s="79">
        <v>151</v>
      </c>
      <c r="L20" s="79">
        <v>154</v>
      </c>
      <c r="M20" s="79"/>
      <c r="N20" s="79">
        <v>343</v>
      </c>
      <c r="O20" s="79">
        <v>160</v>
      </c>
      <c r="P20" s="79">
        <v>183</v>
      </c>
      <c r="Q20" s="121"/>
    </row>
    <row r="21" spans="1:17" x14ac:dyDescent="0.25">
      <c r="A21" s="26" t="s">
        <v>209</v>
      </c>
      <c r="B21" s="79">
        <f>+F21+N21</f>
        <v>11</v>
      </c>
      <c r="C21" s="79">
        <f>+G21+O21</f>
        <v>5</v>
      </c>
      <c r="D21" s="79">
        <f>+H21</f>
        <v>6</v>
      </c>
      <c r="E21" s="79"/>
      <c r="F21" s="79">
        <v>9</v>
      </c>
      <c r="G21" s="79">
        <v>3</v>
      </c>
      <c r="H21" s="79">
        <v>6</v>
      </c>
      <c r="I21" s="79"/>
      <c r="J21" s="79" t="s">
        <v>191</v>
      </c>
      <c r="K21" s="79" t="s">
        <v>191</v>
      </c>
      <c r="L21" s="79" t="s">
        <v>191</v>
      </c>
      <c r="M21" s="79"/>
      <c r="N21" s="79">
        <v>2</v>
      </c>
      <c r="O21" s="79">
        <v>2</v>
      </c>
      <c r="P21" s="79" t="s">
        <v>191</v>
      </c>
      <c r="Q21" s="121"/>
    </row>
    <row r="22" spans="1:17" x14ac:dyDescent="0.25">
      <c r="A22" s="26" t="s">
        <v>210</v>
      </c>
      <c r="B22" s="79">
        <f t="shared" si="2"/>
        <v>533</v>
      </c>
      <c r="C22" s="79">
        <f t="shared" si="3"/>
        <v>247</v>
      </c>
      <c r="D22" s="79">
        <f t="shared" si="4"/>
        <v>286</v>
      </c>
      <c r="E22" s="79"/>
      <c r="F22" s="79">
        <v>203</v>
      </c>
      <c r="G22" s="79">
        <v>105</v>
      </c>
      <c r="H22" s="79">
        <v>98</v>
      </c>
      <c r="I22" s="79"/>
      <c r="J22" s="79">
        <v>169</v>
      </c>
      <c r="K22" s="79">
        <v>75</v>
      </c>
      <c r="L22" s="79">
        <v>94</v>
      </c>
      <c r="M22" s="79"/>
      <c r="N22" s="79">
        <v>161</v>
      </c>
      <c r="O22" s="79">
        <v>67</v>
      </c>
      <c r="P22" s="79">
        <v>94</v>
      </c>
      <c r="Q22" s="121"/>
    </row>
    <row r="23" spans="1:17" x14ac:dyDescent="0.25">
      <c r="A23" s="26" t="s">
        <v>211</v>
      </c>
      <c r="B23" s="79">
        <f t="shared" si="2"/>
        <v>141</v>
      </c>
      <c r="C23" s="79">
        <f t="shared" si="3"/>
        <v>44</v>
      </c>
      <c r="D23" s="79">
        <f t="shared" si="4"/>
        <v>97</v>
      </c>
      <c r="E23" s="79"/>
      <c r="F23" s="79">
        <v>34</v>
      </c>
      <c r="G23" s="79">
        <v>11</v>
      </c>
      <c r="H23" s="79">
        <v>23</v>
      </c>
      <c r="I23" s="79"/>
      <c r="J23" s="79">
        <v>64</v>
      </c>
      <c r="K23" s="79">
        <v>25</v>
      </c>
      <c r="L23" s="79">
        <v>39</v>
      </c>
      <c r="M23" s="79"/>
      <c r="N23" s="79">
        <v>43</v>
      </c>
      <c r="O23" s="79">
        <v>8</v>
      </c>
      <c r="P23" s="79">
        <v>35</v>
      </c>
      <c r="Q23" s="120"/>
    </row>
    <row r="24" spans="1:17" x14ac:dyDescent="0.25">
      <c r="A24" s="26" t="s">
        <v>212</v>
      </c>
      <c r="B24" s="79">
        <f t="shared" si="2"/>
        <v>360</v>
      </c>
      <c r="C24" s="79">
        <f t="shared" si="3"/>
        <v>146</v>
      </c>
      <c r="D24" s="79">
        <f t="shared" si="4"/>
        <v>214</v>
      </c>
      <c r="E24" s="79"/>
      <c r="F24" s="79">
        <v>181</v>
      </c>
      <c r="G24" s="79">
        <v>67</v>
      </c>
      <c r="H24" s="79">
        <v>114</v>
      </c>
      <c r="I24" s="79"/>
      <c r="J24" s="79">
        <v>77</v>
      </c>
      <c r="K24" s="79">
        <v>35</v>
      </c>
      <c r="L24" s="79">
        <v>42</v>
      </c>
      <c r="M24" s="79"/>
      <c r="N24" s="79">
        <v>102</v>
      </c>
      <c r="O24" s="79">
        <v>44</v>
      </c>
      <c r="P24" s="79">
        <v>58</v>
      </c>
      <c r="Q24" s="121"/>
    </row>
    <row r="25" spans="1:17" x14ac:dyDescent="0.25">
      <c r="A25" s="26" t="s">
        <v>213</v>
      </c>
      <c r="B25" s="79">
        <f t="shared" si="2"/>
        <v>442</v>
      </c>
      <c r="C25" s="79">
        <f t="shared" si="3"/>
        <v>136</v>
      </c>
      <c r="D25" s="79">
        <f t="shared" si="4"/>
        <v>306</v>
      </c>
      <c r="E25" s="79"/>
      <c r="F25" s="79">
        <v>178</v>
      </c>
      <c r="G25" s="79">
        <v>50</v>
      </c>
      <c r="H25" s="79">
        <v>128</v>
      </c>
      <c r="I25" s="79"/>
      <c r="J25" s="79">
        <v>128</v>
      </c>
      <c r="K25" s="79">
        <v>34</v>
      </c>
      <c r="L25" s="79">
        <v>94</v>
      </c>
      <c r="M25" s="79"/>
      <c r="N25" s="79">
        <v>136</v>
      </c>
      <c r="O25" s="79">
        <v>52</v>
      </c>
      <c r="P25" s="79">
        <v>84</v>
      </c>
      <c r="Q25" s="121"/>
    </row>
    <row r="26" spans="1:17" x14ac:dyDescent="0.25">
      <c r="A26" s="26" t="s">
        <v>214</v>
      </c>
      <c r="B26" s="79">
        <f t="shared" si="2"/>
        <v>561</v>
      </c>
      <c r="C26" s="79">
        <f t="shared" si="3"/>
        <v>196</v>
      </c>
      <c r="D26" s="79">
        <f t="shared" si="4"/>
        <v>365</v>
      </c>
      <c r="E26" s="79"/>
      <c r="F26" s="79">
        <v>200</v>
      </c>
      <c r="G26" s="79">
        <v>80</v>
      </c>
      <c r="H26" s="79">
        <v>120</v>
      </c>
      <c r="I26" s="79"/>
      <c r="J26" s="79">
        <v>170</v>
      </c>
      <c r="K26" s="79">
        <v>48</v>
      </c>
      <c r="L26" s="79">
        <v>122</v>
      </c>
      <c r="M26" s="79"/>
      <c r="N26" s="79">
        <v>191</v>
      </c>
      <c r="O26" s="79">
        <v>68</v>
      </c>
      <c r="P26" s="79">
        <v>123</v>
      </c>
      <c r="Q26" s="121"/>
    </row>
    <row r="27" spans="1:17" x14ac:dyDescent="0.25">
      <c r="A27" s="26" t="s">
        <v>215</v>
      </c>
      <c r="B27" s="79">
        <f t="shared" si="2"/>
        <v>215</v>
      </c>
      <c r="C27" s="79">
        <f t="shared" si="3"/>
        <v>105</v>
      </c>
      <c r="D27" s="79">
        <f t="shared" si="4"/>
        <v>110</v>
      </c>
      <c r="E27" s="79"/>
      <c r="F27" s="79">
        <v>73</v>
      </c>
      <c r="G27" s="79">
        <v>47</v>
      </c>
      <c r="H27" s="79">
        <v>26</v>
      </c>
      <c r="I27" s="79"/>
      <c r="J27" s="79">
        <v>59</v>
      </c>
      <c r="K27" s="79">
        <v>22</v>
      </c>
      <c r="L27" s="79">
        <v>37</v>
      </c>
      <c r="M27" s="79"/>
      <c r="N27" s="79">
        <v>83</v>
      </c>
      <c r="O27" s="79">
        <v>36</v>
      </c>
      <c r="P27" s="79">
        <v>47</v>
      </c>
      <c r="Q27" s="121"/>
    </row>
    <row r="28" spans="1:17" x14ac:dyDescent="0.25">
      <c r="A28" s="26" t="s">
        <v>216</v>
      </c>
      <c r="B28" s="79">
        <f t="shared" si="2"/>
        <v>246</v>
      </c>
      <c r="C28" s="79">
        <f t="shared" si="3"/>
        <v>95</v>
      </c>
      <c r="D28" s="79">
        <f t="shared" si="4"/>
        <v>151</v>
      </c>
      <c r="E28" s="79"/>
      <c r="F28" s="79">
        <v>88</v>
      </c>
      <c r="G28" s="79">
        <v>27</v>
      </c>
      <c r="H28" s="79">
        <v>61</v>
      </c>
      <c r="I28" s="79"/>
      <c r="J28" s="79">
        <v>67</v>
      </c>
      <c r="K28" s="79">
        <v>34</v>
      </c>
      <c r="L28" s="79">
        <v>33</v>
      </c>
      <c r="M28" s="79"/>
      <c r="N28" s="79">
        <v>91</v>
      </c>
      <c r="O28" s="79">
        <v>34</v>
      </c>
      <c r="P28" s="79">
        <v>57</v>
      </c>
      <c r="Q28" s="121"/>
    </row>
    <row r="29" spans="1:17" x14ac:dyDescent="0.25">
      <c r="A29" s="26" t="s">
        <v>217</v>
      </c>
      <c r="B29" s="79">
        <f t="shared" si="2"/>
        <v>716</v>
      </c>
      <c r="C29" s="79">
        <f t="shared" si="3"/>
        <v>278</v>
      </c>
      <c r="D29" s="79">
        <f t="shared" si="4"/>
        <v>438</v>
      </c>
      <c r="E29" s="79"/>
      <c r="F29" s="79">
        <v>283</v>
      </c>
      <c r="G29" s="79">
        <v>100</v>
      </c>
      <c r="H29" s="79">
        <v>183</v>
      </c>
      <c r="I29" s="79"/>
      <c r="J29" s="79">
        <v>248</v>
      </c>
      <c r="K29" s="79">
        <v>106</v>
      </c>
      <c r="L29" s="79">
        <v>142</v>
      </c>
      <c r="M29" s="79"/>
      <c r="N29" s="79">
        <v>185</v>
      </c>
      <c r="O29" s="79">
        <v>72</v>
      </c>
      <c r="P29" s="79">
        <v>113</v>
      </c>
      <c r="Q29" s="121"/>
    </row>
    <row r="30" spans="1:17" x14ac:dyDescent="0.25">
      <c r="A30" s="26" t="s">
        <v>218</v>
      </c>
      <c r="B30" s="79">
        <f t="shared" si="2"/>
        <v>349</v>
      </c>
      <c r="C30" s="79">
        <f t="shared" si="3"/>
        <v>115</v>
      </c>
      <c r="D30" s="79">
        <f t="shared" si="4"/>
        <v>234</v>
      </c>
      <c r="E30" s="79"/>
      <c r="F30" s="79">
        <v>160</v>
      </c>
      <c r="G30" s="79">
        <v>54</v>
      </c>
      <c r="H30" s="79">
        <v>106</v>
      </c>
      <c r="I30" s="79"/>
      <c r="J30" s="79">
        <v>87</v>
      </c>
      <c r="K30" s="79">
        <v>31</v>
      </c>
      <c r="L30" s="79">
        <v>56</v>
      </c>
      <c r="M30" s="79"/>
      <c r="N30" s="79">
        <v>102</v>
      </c>
      <c r="O30" s="79">
        <v>30</v>
      </c>
      <c r="P30" s="79">
        <v>72</v>
      </c>
      <c r="Q30" s="121"/>
    </row>
    <row r="31" spans="1:17" x14ac:dyDescent="0.25">
      <c r="A31" s="26" t="s">
        <v>219</v>
      </c>
      <c r="B31" s="79">
        <f t="shared" si="2"/>
        <v>374</v>
      </c>
      <c r="C31" s="79">
        <f t="shared" si="3"/>
        <v>118</v>
      </c>
      <c r="D31" s="79">
        <f t="shared" si="4"/>
        <v>256</v>
      </c>
      <c r="E31" s="79"/>
      <c r="F31" s="79">
        <v>135</v>
      </c>
      <c r="G31" s="79">
        <v>52</v>
      </c>
      <c r="H31" s="79">
        <v>83</v>
      </c>
      <c r="I31" s="79"/>
      <c r="J31" s="79">
        <v>143</v>
      </c>
      <c r="K31" s="79">
        <v>36</v>
      </c>
      <c r="L31" s="79">
        <v>107</v>
      </c>
      <c r="M31" s="79"/>
      <c r="N31" s="79">
        <v>96</v>
      </c>
      <c r="O31" s="79">
        <v>30</v>
      </c>
      <c r="P31" s="79">
        <v>66</v>
      </c>
      <c r="Q31" s="121"/>
    </row>
    <row r="32" spans="1:17" x14ac:dyDescent="0.25">
      <c r="A32" s="26" t="s">
        <v>220</v>
      </c>
      <c r="B32" s="79">
        <f t="shared" si="2"/>
        <v>189</v>
      </c>
      <c r="C32" s="79">
        <f t="shared" si="3"/>
        <v>40</v>
      </c>
      <c r="D32" s="79">
        <f t="shared" si="4"/>
        <v>149</v>
      </c>
      <c r="E32" s="79"/>
      <c r="F32" s="79">
        <v>78</v>
      </c>
      <c r="G32" s="79">
        <v>19</v>
      </c>
      <c r="H32" s="79">
        <v>59</v>
      </c>
      <c r="I32" s="79"/>
      <c r="J32" s="79">
        <v>58</v>
      </c>
      <c r="K32" s="79">
        <v>15</v>
      </c>
      <c r="L32" s="79">
        <v>43</v>
      </c>
      <c r="M32" s="79"/>
      <c r="N32" s="79">
        <v>53</v>
      </c>
      <c r="O32" s="79">
        <v>6</v>
      </c>
      <c r="P32" s="79">
        <v>47</v>
      </c>
      <c r="Q32" s="121"/>
    </row>
    <row r="33" spans="1:17" x14ac:dyDescent="0.25">
      <c r="A33" s="26" t="s">
        <v>221</v>
      </c>
      <c r="B33" s="79">
        <f t="shared" si="2"/>
        <v>771</v>
      </c>
      <c r="C33" s="79">
        <f t="shared" si="3"/>
        <v>236</v>
      </c>
      <c r="D33" s="79">
        <f t="shared" si="4"/>
        <v>535</v>
      </c>
      <c r="E33" s="79"/>
      <c r="F33" s="79">
        <v>323</v>
      </c>
      <c r="G33" s="79">
        <v>121</v>
      </c>
      <c r="H33" s="79">
        <v>202</v>
      </c>
      <c r="I33" s="79"/>
      <c r="J33" s="79">
        <v>275</v>
      </c>
      <c r="K33" s="79">
        <v>77</v>
      </c>
      <c r="L33" s="79">
        <v>198</v>
      </c>
      <c r="M33" s="79"/>
      <c r="N33" s="79">
        <v>173</v>
      </c>
      <c r="O33" s="79">
        <v>38</v>
      </c>
      <c r="P33" s="79">
        <v>135</v>
      </c>
      <c r="Q33" s="121"/>
    </row>
    <row r="34" spans="1:17" ht="15.75" thickBot="1" x14ac:dyDescent="0.3">
      <c r="A34" s="27" t="s">
        <v>222</v>
      </c>
      <c r="B34" s="141">
        <f t="shared" si="2"/>
        <v>189</v>
      </c>
      <c r="C34" s="141">
        <f t="shared" si="3"/>
        <v>57</v>
      </c>
      <c r="D34" s="141">
        <f t="shared" si="4"/>
        <v>132</v>
      </c>
      <c r="E34" s="141"/>
      <c r="F34" s="141">
        <v>82</v>
      </c>
      <c r="G34" s="141">
        <v>29</v>
      </c>
      <c r="H34" s="141">
        <v>53</v>
      </c>
      <c r="I34" s="141"/>
      <c r="J34" s="141">
        <v>73</v>
      </c>
      <c r="K34" s="141">
        <v>24</v>
      </c>
      <c r="L34" s="141">
        <v>49</v>
      </c>
      <c r="M34" s="141"/>
      <c r="N34" s="141">
        <v>34</v>
      </c>
      <c r="O34" s="141">
        <v>4</v>
      </c>
      <c r="P34" s="141">
        <v>30</v>
      </c>
    </row>
    <row r="35" spans="1:17" x14ac:dyDescent="0.25">
      <c r="A35" s="218" t="s">
        <v>122</v>
      </c>
      <c r="B35" s="218"/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Q35" s="121"/>
    </row>
    <row r="36" spans="1:17" x14ac:dyDescent="0.25">
      <c r="Q36" s="121"/>
    </row>
    <row r="37" spans="1:17" x14ac:dyDescent="0.25">
      <c r="Q37" s="121"/>
    </row>
    <row r="38" spans="1:17" x14ac:dyDescent="0.25">
      <c r="Q38" s="121"/>
    </row>
    <row r="39" spans="1:17" x14ac:dyDescent="0.25">
      <c r="Q39" s="121"/>
    </row>
    <row r="40" spans="1:17" x14ac:dyDescent="0.25">
      <c r="Q40" s="120"/>
    </row>
    <row r="41" spans="1:17" x14ac:dyDescent="0.25">
      <c r="Q41" s="121"/>
    </row>
    <row r="42" spans="1:17" x14ac:dyDescent="0.25">
      <c r="Q42" s="121"/>
    </row>
    <row r="43" spans="1:17" x14ac:dyDescent="0.25">
      <c r="Q43" s="121"/>
    </row>
  </sheetData>
  <mergeCells count="11">
    <mergeCell ref="A35:O35"/>
    <mergeCell ref="A1:P1"/>
    <mergeCell ref="A2:P2"/>
    <mergeCell ref="A3:P3"/>
    <mergeCell ref="A4:P4"/>
    <mergeCell ref="A5:P5"/>
    <mergeCell ref="A6:A7"/>
    <mergeCell ref="B6:D6"/>
    <mergeCell ref="F6:H6"/>
    <mergeCell ref="J6:L6"/>
    <mergeCell ref="N6:P6"/>
  </mergeCells>
  <hyperlinks>
    <hyperlink ref="Q2" location="Contenido!A1" display="Contenido" xr:uid="{44A1785B-F705-4F7F-AB10-B3021098E5AE}"/>
  </hyperlinks>
  <pageMargins left="0.7" right="0.7" top="0.75" bottom="0.75" header="0.3" footer="0.3"/>
  <pageSetup orientation="landscape" r:id="rId1"/>
  <ignoredErrors>
    <ignoredError sqref="B21:D21" formula="1"/>
  </ignoredErrors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2164A-9773-4743-A96F-0DAF6ADE8552}">
  <sheetPr>
    <tabColor rgb="FFF2DAB1"/>
    <pageSetUpPr fitToPage="1"/>
  </sheetPr>
  <dimension ref="A1:Q43"/>
  <sheetViews>
    <sheetView showGridLines="0" workbookViewId="0">
      <selection activeCell="Q2" sqref="Q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28515625" customWidth="1"/>
    <col min="6" max="8" width="8.28515625" customWidth="1"/>
    <col min="9" max="9" width="1.42578125" customWidth="1"/>
    <col min="10" max="12" width="8.28515625" customWidth="1"/>
    <col min="13" max="13" width="1.42578125" customWidth="1"/>
    <col min="14" max="16" width="8.28515625" customWidth="1"/>
    <col min="17" max="17" width="14" style="119" customWidth="1"/>
  </cols>
  <sheetData>
    <row r="1" spans="1:17" x14ac:dyDescent="0.25">
      <c r="A1" s="223" t="s">
        <v>316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</row>
    <row r="2" spans="1:17" x14ac:dyDescent="0.25">
      <c r="A2" s="224" t="s">
        <v>317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114" t="s">
        <v>0</v>
      </c>
    </row>
    <row r="3" spans="1:17" x14ac:dyDescent="0.25">
      <c r="A3" s="223" t="s">
        <v>195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</row>
    <row r="4" spans="1:17" x14ac:dyDescent="0.25">
      <c r="A4" s="224" t="s">
        <v>315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</row>
    <row r="5" spans="1:17" x14ac:dyDescent="0.25">
      <c r="A5" s="224" t="s">
        <v>182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120"/>
    </row>
    <row r="6" spans="1:17" x14ac:dyDescent="0.25">
      <c r="A6" s="227" t="s">
        <v>196</v>
      </c>
      <c r="B6" s="226" t="s">
        <v>130</v>
      </c>
      <c r="C6" s="226"/>
      <c r="D6" s="226"/>
      <c r="E6" s="82"/>
      <c r="F6" s="226" t="s">
        <v>162</v>
      </c>
      <c r="G6" s="226"/>
      <c r="H6" s="226"/>
      <c r="I6" s="82"/>
      <c r="J6" s="226" t="s">
        <v>163</v>
      </c>
      <c r="K6" s="226"/>
      <c r="L6" s="226"/>
      <c r="M6" s="82"/>
      <c r="N6" s="226" t="s">
        <v>164</v>
      </c>
      <c r="O6" s="226"/>
      <c r="P6" s="226"/>
    </row>
    <row r="7" spans="1:17" x14ac:dyDescent="0.25">
      <c r="A7" s="227"/>
      <c r="B7" s="83" t="s">
        <v>130</v>
      </c>
      <c r="C7" s="83" t="s">
        <v>184</v>
      </c>
      <c r="D7" s="83" t="s">
        <v>185</v>
      </c>
      <c r="E7" s="82"/>
      <c r="F7" s="83" t="s">
        <v>130</v>
      </c>
      <c r="G7" s="83" t="s">
        <v>184</v>
      </c>
      <c r="H7" s="83" t="s">
        <v>185</v>
      </c>
      <c r="I7" s="82"/>
      <c r="J7" s="83" t="s">
        <v>130</v>
      </c>
      <c r="K7" s="83" t="s">
        <v>184</v>
      </c>
      <c r="L7" s="83" t="s">
        <v>185</v>
      </c>
      <c r="M7" s="82"/>
      <c r="N7" s="83" t="s">
        <v>130</v>
      </c>
      <c r="O7" s="83" t="s">
        <v>184</v>
      </c>
      <c r="P7" s="83" t="s">
        <v>185</v>
      </c>
      <c r="Q7" s="120"/>
    </row>
    <row r="8" spans="1:17" s="2" customFormat="1" x14ac:dyDescent="0.25">
      <c r="A8" s="25" t="s">
        <v>130</v>
      </c>
      <c r="B8" s="80">
        <v>92.123738481790269</v>
      </c>
      <c r="C8" s="80">
        <v>91.884431358115563</v>
      </c>
      <c r="D8" s="80">
        <v>92.28155339805825</v>
      </c>
      <c r="E8" s="80"/>
      <c r="F8" s="80">
        <v>88.600391250222302</v>
      </c>
      <c r="G8" s="80">
        <v>88.010425716768026</v>
      </c>
      <c r="H8" s="80">
        <v>89.009334537789826</v>
      </c>
      <c r="I8" s="80"/>
      <c r="J8" s="80">
        <v>93.459966338062046</v>
      </c>
      <c r="K8" s="80">
        <v>93.853718500307309</v>
      </c>
      <c r="L8" s="80">
        <v>93.206951026856245</v>
      </c>
      <c r="M8" s="80"/>
      <c r="N8" s="80">
        <v>95.786228160328875</v>
      </c>
      <c r="O8" s="80">
        <v>95.68106312292359</v>
      </c>
      <c r="P8" s="80">
        <v>95.852534562211972</v>
      </c>
      <c r="Q8" s="120"/>
    </row>
    <row r="9" spans="1:17" x14ac:dyDescent="0.25">
      <c r="A9" s="26" t="s">
        <v>197</v>
      </c>
      <c r="B9" s="81">
        <v>96.478873239436624</v>
      </c>
      <c r="C9" s="81">
        <v>96.236559139784944</v>
      </c>
      <c r="D9" s="81">
        <v>96.666666666666671</v>
      </c>
      <c r="E9" s="81"/>
      <c r="F9" s="81">
        <v>94.915254237288138</v>
      </c>
      <c r="G9" s="81">
        <v>91.891891891891902</v>
      </c>
      <c r="H9" s="81">
        <v>97.087378640776706</v>
      </c>
      <c r="I9" s="81"/>
      <c r="J9" s="81">
        <v>95.867768595041326</v>
      </c>
      <c r="K9" s="81">
        <v>100</v>
      </c>
      <c r="L9" s="81">
        <v>92.537313432835816</v>
      </c>
      <c r="M9" s="81"/>
      <c r="N9" s="81">
        <v>99.21875</v>
      </c>
      <c r="O9" s="81">
        <v>98.275862068965509</v>
      </c>
      <c r="P9" s="81">
        <v>100</v>
      </c>
      <c r="Q9" s="120"/>
    </row>
    <row r="10" spans="1:17" x14ac:dyDescent="0.25">
      <c r="A10" s="26" t="s">
        <v>198</v>
      </c>
      <c r="B10" s="81">
        <v>90.262172284644194</v>
      </c>
      <c r="C10" s="81">
        <v>89.054726368159209</v>
      </c>
      <c r="D10" s="81">
        <v>90.990990990990994</v>
      </c>
      <c r="E10" s="81"/>
      <c r="F10" s="81">
        <v>84</v>
      </c>
      <c r="G10" s="81">
        <v>85.714285714285708</v>
      </c>
      <c r="H10" s="81">
        <v>82.926829268292678</v>
      </c>
      <c r="I10" s="81"/>
      <c r="J10" s="81">
        <v>91.428571428571431</v>
      </c>
      <c r="K10" s="81">
        <v>86.567164179104466</v>
      </c>
      <c r="L10" s="81">
        <v>94.444444444444443</v>
      </c>
      <c r="M10" s="81"/>
      <c r="N10" s="81">
        <v>96.855345911949684</v>
      </c>
      <c r="O10" s="81">
        <v>96.491228070175438</v>
      </c>
      <c r="P10" s="81">
        <v>97.058823529411768</v>
      </c>
    </row>
    <row r="11" spans="1:17" x14ac:dyDescent="0.25">
      <c r="A11" s="26" t="s">
        <v>199</v>
      </c>
      <c r="B11" s="81">
        <v>99.475065616797892</v>
      </c>
      <c r="C11" s="81">
        <v>99.280575539568346</v>
      </c>
      <c r="D11" s="81">
        <v>99.586776859504127</v>
      </c>
      <c r="E11" s="81"/>
      <c r="F11" s="81">
        <v>99.378881987577643</v>
      </c>
      <c r="G11" s="81">
        <v>100</v>
      </c>
      <c r="H11" s="81">
        <v>99.019607843137265</v>
      </c>
      <c r="I11" s="81"/>
      <c r="J11" s="81">
        <v>99.180327868852459</v>
      </c>
      <c r="K11" s="81">
        <v>97.916666666666657</v>
      </c>
      <c r="L11" s="81">
        <v>100</v>
      </c>
      <c r="M11" s="81"/>
      <c r="N11" s="81">
        <v>100</v>
      </c>
      <c r="O11" s="81">
        <v>100</v>
      </c>
      <c r="P11" s="81">
        <v>100</v>
      </c>
    </row>
    <row r="12" spans="1:17" x14ac:dyDescent="0.25">
      <c r="A12" s="26" t="s">
        <v>200</v>
      </c>
      <c r="B12" s="81">
        <v>91.976351351351354</v>
      </c>
      <c r="C12" s="81">
        <v>89.748549323017414</v>
      </c>
      <c r="D12" s="81">
        <v>93.703148425787106</v>
      </c>
      <c r="E12" s="81"/>
      <c r="F12" s="81">
        <v>87.224669603524234</v>
      </c>
      <c r="G12" s="81">
        <v>83.82352941176471</v>
      </c>
      <c r="H12" s="81">
        <v>90</v>
      </c>
      <c r="I12" s="81"/>
      <c r="J12" s="81">
        <v>91.198044009779949</v>
      </c>
      <c r="K12" s="81">
        <v>89.265536723163848</v>
      </c>
      <c r="L12" s="81">
        <v>92.672413793103445</v>
      </c>
      <c r="M12" s="81"/>
      <c r="N12" s="81">
        <v>99.688473520249218</v>
      </c>
      <c r="O12" s="81">
        <v>99.264705882352942</v>
      </c>
      <c r="P12" s="81">
        <v>100</v>
      </c>
    </row>
    <row r="13" spans="1:17" x14ac:dyDescent="0.25">
      <c r="A13" s="26" t="s">
        <v>201</v>
      </c>
      <c r="B13" s="81">
        <v>99.408284023668642</v>
      </c>
      <c r="C13" s="81">
        <v>98.076923076923066</v>
      </c>
      <c r="D13" s="81">
        <v>100</v>
      </c>
      <c r="E13" s="81"/>
      <c r="F13" s="81">
        <v>100</v>
      </c>
      <c r="G13" s="81">
        <v>100</v>
      </c>
      <c r="H13" s="81">
        <v>100</v>
      </c>
      <c r="I13" s="81"/>
      <c r="J13" s="81">
        <v>100</v>
      </c>
      <c r="K13" s="81">
        <v>100</v>
      </c>
      <c r="L13" s="81">
        <v>100</v>
      </c>
      <c r="M13" s="81"/>
      <c r="N13" s="81">
        <v>98.484848484848484</v>
      </c>
      <c r="O13" s="81">
        <v>96.15384615384616</v>
      </c>
      <c r="P13" s="81">
        <v>100</v>
      </c>
      <c r="Q13" s="121"/>
    </row>
    <row r="14" spans="1:17" x14ac:dyDescent="0.25">
      <c r="A14" s="26" t="s">
        <v>202</v>
      </c>
      <c r="B14" s="81">
        <v>97.882736156351797</v>
      </c>
      <c r="C14" s="81">
        <v>95.945945945945937</v>
      </c>
      <c r="D14" s="81">
        <v>98.979591836734699</v>
      </c>
      <c r="E14" s="81"/>
      <c r="F14" s="81">
        <v>98.161764705882348</v>
      </c>
      <c r="G14" s="81">
        <v>95.50561797752809</v>
      </c>
      <c r="H14" s="81">
        <v>99.453551912568301</v>
      </c>
      <c r="I14" s="81"/>
      <c r="J14" s="81">
        <v>99.470899470899468</v>
      </c>
      <c r="K14" s="81">
        <v>98.71794871794873</v>
      </c>
      <c r="L14" s="81">
        <v>100</v>
      </c>
      <c r="M14" s="81"/>
      <c r="N14" s="81">
        <v>95.424836601307192</v>
      </c>
      <c r="O14" s="81">
        <v>92.72727272727272</v>
      </c>
      <c r="P14" s="81">
        <v>96.938775510204081</v>
      </c>
      <c r="Q14" s="120"/>
    </row>
    <row r="15" spans="1:17" x14ac:dyDescent="0.25">
      <c r="A15" s="26" t="s">
        <v>203</v>
      </c>
      <c r="B15" s="81">
        <v>90.547263681592042</v>
      </c>
      <c r="C15" s="81">
        <v>90.909090909090907</v>
      </c>
      <c r="D15" s="81">
        <v>90.265486725663706</v>
      </c>
      <c r="E15" s="81"/>
      <c r="F15" s="81">
        <v>78.571428571428569</v>
      </c>
      <c r="G15" s="81">
        <v>83.333333333333343</v>
      </c>
      <c r="H15" s="81">
        <v>73.529411764705884</v>
      </c>
      <c r="I15" s="81"/>
      <c r="J15" s="81">
        <v>96.15384615384616</v>
      </c>
      <c r="K15" s="81">
        <v>100</v>
      </c>
      <c r="L15" s="81">
        <v>94.871794871794862</v>
      </c>
      <c r="M15" s="81"/>
      <c r="N15" s="81">
        <v>97.468354430379748</v>
      </c>
      <c r="O15" s="81">
        <v>94.871794871794862</v>
      </c>
      <c r="P15" s="81">
        <v>100</v>
      </c>
      <c r="Q15" s="121"/>
    </row>
    <row r="16" spans="1:17" x14ac:dyDescent="0.25">
      <c r="A16" s="26" t="s">
        <v>204</v>
      </c>
      <c r="B16" s="81">
        <v>99.445983379501385</v>
      </c>
      <c r="C16" s="81">
        <v>99.087799315849495</v>
      </c>
      <c r="D16" s="81">
        <v>99.784482758620683</v>
      </c>
      <c r="E16" s="81"/>
      <c r="F16" s="81">
        <v>99.441340782122893</v>
      </c>
      <c r="G16" s="81">
        <v>99.157303370786522</v>
      </c>
      <c r="H16" s="81">
        <v>99.722222222222229</v>
      </c>
      <c r="I16" s="81"/>
      <c r="J16" s="81">
        <v>99.303135888501743</v>
      </c>
      <c r="K16" s="81">
        <v>98.555956678700369</v>
      </c>
      <c r="L16" s="81">
        <v>100</v>
      </c>
      <c r="M16" s="81"/>
      <c r="N16" s="81">
        <v>99.611650485436897</v>
      </c>
      <c r="O16" s="81">
        <v>99.590163934426229</v>
      </c>
      <c r="P16" s="81">
        <v>99.630996309963109</v>
      </c>
      <c r="Q16" s="121"/>
    </row>
    <row r="17" spans="1:17" x14ac:dyDescent="0.25">
      <c r="A17" s="26" t="s">
        <v>205</v>
      </c>
      <c r="B17" s="81">
        <v>98.172323759791126</v>
      </c>
      <c r="C17" s="81">
        <v>96.315789473684205</v>
      </c>
      <c r="D17" s="81">
        <v>100</v>
      </c>
      <c r="E17" s="81"/>
      <c r="F17" s="81">
        <v>98.701298701298697</v>
      </c>
      <c r="G17" s="81">
        <v>97.61904761904762</v>
      </c>
      <c r="H17" s="81">
        <v>100</v>
      </c>
      <c r="I17" s="81"/>
      <c r="J17" s="81">
        <v>97.9381443298969</v>
      </c>
      <c r="K17" s="81">
        <v>95.555555555555557</v>
      </c>
      <c r="L17" s="81">
        <v>100</v>
      </c>
      <c r="M17" s="81"/>
      <c r="N17" s="81">
        <v>97.727272727272734</v>
      </c>
      <c r="O17" s="81">
        <v>95.081967213114751</v>
      </c>
      <c r="P17" s="81">
        <v>100</v>
      </c>
      <c r="Q17" s="121"/>
    </row>
    <row r="18" spans="1:17" x14ac:dyDescent="0.25">
      <c r="A18" s="26" t="s">
        <v>206</v>
      </c>
      <c r="B18" s="81">
        <v>94.951923076923066</v>
      </c>
      <c r="C18" s="81">
        <v>95.970695970695971</v>
      </c>
      <c r="D18" s="81">
        <v>94.45438282647585</v>
      </c>
      <c r="E18" s="81"/>
      <c r="F18" s="81">
        <v>92.196531791907503</v>
      </c>
      <c r="G18" s="81">
        <v>95.238095238095227</v>
      </c>
      <c r="H18" s="81">
        <v>90.454545454545453</v>
      </c>
      <c r="I18" s="81"/>
      <c r="J18" s="81">
        <v>94.930875576036868</v>
      </c>
      <c r="K18" s="81">
        <v>96.92307692307692</v>
      </c>
      <c r="L18" s="81">
        <v>94.078947368421055</v>
      </c>
      <c r="M18" s="81"/>
      <c r="N18" s="81">
        <v>98.513011152416354</v>
      </c>
      <c r="O18" s="81">
        <v>96.341463414634148</v>
      </c>
      <c r="P18" s="81">
        <v>99.465240641711233</v>
      </c>
      <c r="Q18" s="121"/>
    </row>
    <row r="19" spans="1:17" x14ac:dyDescent="0.25">
      <c r="A19" s="26" t="s">
        <v>207</v>
      </c>
      <c r="B19" s="81">
        <v>91.005291005290999</v>
      </c>
      <c r="C19" s="81">
        <v>95.161290322580655</v>
      </c>
      <c r="D19" s="81">
        <v>88.976377952755897</v>
      </c>
      <c r="E19" s="81"/>
      <c r="F19" s="81">
        <v>90.816326530612244</v>
      </c>
      <c r="G19" s="81">
        <v>87.5</v>
      </c>
      <c r="H19" s="81">
        <v>91.891891891891902</v>
      </c>
      <c r="I19" s="81"/>
      <c r="J19" s="81">
        <v>88</v>
      </c>
      <c r="K19" s="81">
        <v>100</v>
      </c>
      <c r="L19" s="81">
        <v>79.310344827586206</v>
      </c>
      <c r="M19" s="81"/>
      <c r="N19" s="81">
        <v>95.121951219512198</v>
      </c>
      <c r="O19" s="81">
        <v>100</v>
      </c>
      <c r="P19" s="81">
        <v>91.666666666666657</v>
      </c>
      <c r="Q19" s="121"/>
    </row>
    <row r="20" spans="1:17" x14ac:dyDescent="0.25">
      <c r="A20" s="108" t="s">
        <v>208</v>
      </c>
      <c r="B20" s="81">
        <v>91.500433651344309</v>
      </c>
      <c r="C20" s="81">
        <v>92.393320964749535</v>
      </c>
      <c r="D20" s="81">
        <v>90.716612377850154</v>
      </c>
      <c r="E20" s="81"/>
      <c r="F20" s="81">
        <v>88.671023965141615</v>
      </c>
      <c r="G20" s="81">
        <v>86.574074074074076</v>
      </c>
      <c r="H20" s="81">
        <v>90.534979423868307</v>
      </c>
      <c r="I20" s="81"/>
      <c r="J20" s="81">
        <v>90.23668639053254</v>
      </c>
      <c r="K20" s="81">
        <v>95.569620253164558</v>
      </c>
      <c r="L20" s="81">
        <v>85.555555555555557</v>
      </c>
      <c r="M20" s="81"/>
      <c r="N20" s="81">
        <v>96.348314606741567</v>
      </c>
      <c r="O20" s="81">
        <v>96.969696969696969</v>
      </c>
      <c r="P20" s="81">
        <v>95.81151832460732</v>
      </c>
      <c r="Q20" s="121"/>
    </row>
    <row r="21" spans="1:17" x14ac:dyDescent="0.25">
      <c r="A21" s="26" t="s">
        <v>209</v>
      </c>
      <c r="B21" s="81">
        <v>7.8014184397163122</v>
      </c>
      <c r="C21" s="81">
        <v>10</v>
      </c>
      <c r="D21" s="81">
        <v>6.593406593406594</v>
      </c>
      <c r="E21" s="81"/>
      <c r="F21" s="81">
        <v>13.23529411764706</v>
      </c>
      <c r="G21" s="81">
        <v>11.538461538461538</v>
      </c>
      <c r="H21" s="81">
        <v>14.285714285714285</v>
      </c>
      <c r="I21" s="81"/>
      <c r="J21" s="81" t="s">
        <v>191</v>
      </c>
      <c r="K21" s="81" t="s">
        <v>191</v>
      </c>
      <c r="L21" s="81" t="s">
        <v>191</v>
      </c>
      <c r="M21" s="81"/>
      <c r="N21" s="81">
        <v>4.8780487804878048</v>
      </c>
      <c r="O21" s="81">
        <v>16.666666666666664</v>
      </c>
      <c r="P21" s="81" t="s">
        <v>191</v>
      </c>
      <c r="Q21" s="121"/>
    </row>
    <row r="22" spans="1:17" x14ac:dyDescent="0.25">
      <c r="A22" s="26" t="s">
        <v>210</v>
      </c>
      <c r="B22" s="81">
        <v>96.036036036036037</v>
      </c>
      <c r="C22" s="81">
        <v>97.244094488188978</v>
      </c>
      <c r="D22" s="81">
        <v>95.016611295681059</v>
      </c>
      <c r="E22" s="81"/>
      <c r="F22" s="81">
        <v>93.11926605504587</v>
      </c>
      <c r="G22" s="81">
        <v>96.330275229357795</v>
      </c>
      <c r="H22" s="81">
        <v>89.908256880733944</v>
      </c>
      <c r="I22" s="81"/>
      <c r="J22" s="81">
        <v>98.255813953488371</v>
      </c>
      <c r="K22" s="81">
        <v>98.68421052631578</v>
      </c>
      <c r="L22" s="81">
        <v>97.916666666666657</v>
      </c>
      <c r="M22" s="81"/>
      <c r="N22" s="81">
        <v>97.575757575757578</v>
      </c>
      <c r="O22" s="81">
        <v>97.101449275362313</v>
      </c>
      <c r="P22" s="81">
        <v>97.916666666666657</v>
      </c>
      <c r="Q22" s="121"/>
    </row>
    <row r="23" spans="1:17" x14ac:dyDescent="0.25">
      <c r="A23" s="26" t="s">
        <v>211</v>
      </c>
      <c r="B23" s="81">
        <v>97.241379310344826</v>
      </c>
      <c r="C23" s="81">
        <v>95.652173913043484</v>
      </c>
      <c r="D23" s="81">
        <v>97.979797979797979</v>
      </c>
      <c r="E23" s="81"/>
      <c r="F23" s="81">
        <v>94.444444444444443</v>
      </c>
      <c r="G23" s="81">
        <v>91.666666666666657</v>
      </c>
      <c r="H23" s="81">
        <v>95.833333333333343</v>
      </c>
      <c r="I23" s="81"/>
      <c r="J23" s="81">
        <v>98.461538461538467</v>
      </c>
      <c r="K23" s="81">
        <v>96.15384615384616</v>
      </c>
      <c r="L23" s="81">
        <v>100</v>
      </c>
      <c r="M23" s="81"/>
      <c r="N23" s="81">
        <v>97.727272727272734</v>
      </c>
      <c r="O23" s="81">
        <v>100</v>
      </c>
      <c r="P23" s="81">
        <v>97.222222222222214</v>
      </c>
      <c r="Q23" s="120"/>
    </row>
    <row r="24" spans="1:17" x14ac:dyDescent="0.25">
      <c r="A24" s="26" t="s">
        <v>212</v>
      </c>
      <c r="B24" s="81">
        <v>95.238095238095227</v>
      </c>
      <c r="C24" s="81">
        <v>96.05263157894737</v>
      </c>
      <c r="D24" s="81">
        <v>94.690265486725664</v>
      </c>
      <c r="E24" s="81"/>
      <c r="F24" s="81">
        <v>91.878172588832484</v>
      </c>
      <c r="G24" s="81">
        <v>93.055555555555557</v>
      </c>
      <c r="H24" s="81">
        <v>91.2</v>
      </c>
      <c r="I24" s="81"/>
      <c r="J24" s="81">
        <v>97.468354430379748</v>
      </c>
      <c r="K24" s="81">
        <v>97.222222222222214</v>
      </c>
      <c r="L24" s="81">
        <v>97.674418604651152</v>
      </c>
      <c r="M24" s="81"/>
      <c r="N24" s="81">
        <v>100</v>
      </c>
      <c r="O24" s="81">
        <v>100</v>
      </c>
      <c r="P24" s="81">
        <v>100</v>
      </c>
      <c r="Q24" s="121"/>
    </row>
    <row r="25" spans="1:17" x14ac:dyDescent="0.25">
      <c r="A25" s="26" t="s">
        <v>213</v>
      </c>
      <c r="B25" s="81">
        <v>85.493230174081233</v>
      </c>
      <c r="C25" s="81">
        <v>81.437125748502993</v>
      </c>
      <c r="D25" s="81">
        <v>87.428571428571431</v>
      </c>
      <c r="E25" s="81"/>
      <c r="F25" s="81">
        <v>79.464285714285708</v>
      </c>
      <c r="G25" s="81">
        <v>72.463768115942031</v>
      </c>
      <c r="H25" s="81">
        <v>82.58064516129032</v>
      </c>
      <c r="I25" s="81"/>
      <c r="J25" s="81">
        <v>89.510489510489506</v>
      </c>
      <c r="K25" s="81">
        <v>91.891891891891902</v>
      </c>
      <c r="L25" s="81">
        <v>88.679245283018872</v>
      </c>
      <c r="M25" s="81"/>
      <c r="N25" s="81">
        <v>90.666666666666657</v>
      </c>
      <c r="O25" s="81">
        <v>85.245901639344254</v>
      </c>
      <c r="P25" s="81">
        <v>94.382022471910105</v>
      </c>
      <c r="Q25" s="121"/>
    </row>
    <row r="26" spans="1:17" x14ac:dyDescent="0.25">
      <c r="A26" s="26" t="s">
        <v>214</v>
      </c>
      <c r="B26" s="81">
        <v>94.763513513513516</v>
      </c>
      <c r="C26" s="81">
        <v>92.890995260663516</v>
      </c>
      <c r="D26" s="81">
        <v>95.800524934383205</v>
      </c>
      <c r="E26" s="81"/>
      <c r="F26" s="81">
        <v>87.719298245614027</v>
      </c>
      <c r="G26" s="81">
        <v>85.106382978723403</v>
      </c>
      <c r="H26" s="81">
        <v>89.552238805970148</v>
      </c>
      <c r="I26" s="81"/>
      <c r="J26" s="81">
        <v>98.265895953757223</v>
      </c>
      <c r="K26" s="81">
        <v>97.959183673469383</v>
      </c>
      <c r="L26" s="81">
        <v>98.387096774193552</v>
      </c>
      <c r="M26" s="81"/>
      <c r="N26" s="81">
        <v>100</v>
      </c>
      <c r="O26" s="81">
        <v>100</v>
      </c>
      <c r="P26" s="81">
        <v>100</v>
      </c>
      <c r="Q26" s="121"/>
    </row>
    <row r="27" spans="1:17" x14ac:dyDescent="0.25">
      <c r="A27" s="26" t="s">
        <v>215</v>
      </c>
      <c r="B27" s="81">
        <v>95.13274336283186</v>
      </c>
      <c r="C27" s="81">
        <v>94.594594594594597</v>
      </c>
      <c r="D27" s="81">
        <v>95.652173913043484</v>
      </c>
      <c r="E27" s="81"/>
      <c r="F27" s="81">
        <v>94.805194805194802</v>
      </c>
      <c r="G27" s="81">
        <v>94</v>
      </c>
      <c r="H27" s="81">
        <v>96.296296296296291</v>
      </c>
      <c r="I27" s="81"/>
      <c r="J27" s="81">
        <v>90.769230769230774</v>
      </c>
      <c r="K27" s="81">
        <v>91.666666666666657</v>
      </c>
      <c r="L27" s="81">
        <v>90.243902439024396</v>
      </c>
      <c r="M27" s="81"/>
      <c r="N27" s="81">
        <v>98.80952380952381</v>
      </c>
      <c r="O27" s="81">
        <v>97.297297297297305</v>
      </c>
      <c r="P27" s="81">
        <v>100</v>
      </c>
      <c r="Q27" s="121"/>
    </row>
    <row r="28" spans="1:17" x14ac:dyDescent="0.25">
      <c r="A28" s="26" t="s">
        <v>216</v>
      </c>
      <c r="B28" s="81">
        <v>67.768595041322314</v>
      </c>
      <c r="C28" s="81">
        <v>65.972222222222214</v>
      </c>
      <c r="D28" s="81">
        <v>68.949771689497723</v>
      </c>
      <c r="E28" s="81"/>
      <c r="F28" s="81">
        <v>53.01204819277109</v>
      </c>
      <c r="G28" s="81">
        <v>42.857142857142854</v>
      </c>
      <c r="H28" s="81">
        <v>59.22330097087378</v>
      </c>
      <c r="I28" s="81"/>
      <c r="J28" s="81">
        <v>72.043010752688176</v>
      </c>
      <c r="K28" s="81">
        <v>77.272727272727266</v>
      </c>
      <c r="L28" s="81">
        <v>67.346938775510196</v>
      </c>
      <c r="M28" s="81"/>
      <c r="N28" s="81">
        <v>87.5</v>
      </c>
      <c r="O28" s="81">
        <v>91.891891891891902</v>
      </c>
      <c r="P28" s="81">
        <v>85.074626865671647</v>
      </c>
      <c r="Q28" s="121"/>
    </row>
    <row r="29" spans="1:17" x14ac:dyDescent="0.25">
      <c r="A29" s="26" t="s">
        <v>217</v>
      </c>
      <c r="B29" s="81">
        <v>92.387096774193537</v>
      </c>
      <c r="C29" s="81">
        <v>90.259740259740255</v>
      </c>
      <c r="D29" s="81">
        <v>93.790149892933613</v>
      </c>
      <c r="E29" s="81"/>
      <c r="F29" s="81">
        <v>88.161993769470399</v>
      </c>
      <c r="G29" s="81">
        <v>82.644628099173559</v>
      </c>
      <c r="H29" s="81">
        <v>91.5</v>
      </c>
      <c r="I29" s="81"/>
      <c r="J29" s="81">
        <v>95.752895752895753</v>
      </c>
      <c r="K29" s="81">
        <v>95.495495495495504</v>
      </c>
      <c r="L29" s="81">
        <v>95.945945945945937</v>
      </c>
      <c r="M29" s="81"/>
      <c r="N29" s="81">
        <v>94.871794871794862</v>
      </c>
      <c r="O29" s="81">
        <v>94.73684210526315</v>
      </c>
      <c r="P29" s="81">
        <v>94.9579831932773</v>
      </c>
      <c r="Q29" s="121"/>
    </row>
    <row r="30" spans="1:17" x14ac:dyDescent="0.25">
      <c r="A30" s="26" t="s">
        <v>218</v>
      </c>
      <c r="B30" s="81">
        <v>100</v>
      </c>
      <c r="C30" s="81">
        <v>100</v>
      </c>
      <c r="D30" s="81">
        <v>100</v>
      </c>
      <c r="E30" s="81"/>
      <c r="F30" s="81">
        <v>100</v>
      </c>
      <c r="G30" s="81">
        <v>100</v>
      </c>
      <c r="H30" s="81">
        <v>100</v>
      </c>
      <c r="I30" s="81"/>
      <c r="J30" s="81">
        <v>100</v>
      </c>
      <c r="K30" s="81">
        <v>100</v>
      </c>
      <c r="L30" s="81">
        <v>100</v>
      </c>
      <c r="M30" s="81"/>
      <c r="N30" s="81">
        <v>100</v>
      </c>
      <c r="O30" s="81">
        <v>100</v>
      </c>
      <c r="P30" s="81">
        <v>100</v>
      </c>
      <c r="Q30" s="121"/>
    </row>
    <row r="31" spans="1:17" x14ac:dyDescent="0.25">
      <c r="A31" s="26" t="s">
        <v>219</v>
      </c>
      <c r="B31" s="81">
        <v>97.142857142857139</v>
      </c>
      <c r="C31" s="81">
        <v>99.159663865546221</v>
      </c>
      <c r="D31" s="81">
        <v>96.240601503759393</v>
      </c>
      <c r="E31" s="81"/>
      <c r="F31" s="81">
        <v>98.540145985401466</v>
      </c>
      <c r="G31" s="81">
        <v>98.113207547169807</v>
      </c>
      <c r="H31" s="81">
        <v>98.80952380952381</v>
      </c>
      <c r="I31" s="81"/>
      <c r="J31" s="81">
        <v>98.620689655172413</v>
      </c>
      <c r="K31" s="81">
        <v>100</v>
      </c>
      <c r="L31" s="81">
        <v>98.165137614678898</v>
      </c>
      <c r="M31" s="81"/>
      <c r="N31" s="81">
        <v>93.203883495145632</v>
      </c>
      <c r="O31" s="81">
        <v>100</v>
      </c>
      <c r="P31" s="81">
        <v>90.410958904109577</v>
      </c>
      <c r="Q31" s="121"/>
    </row>
    <row r="32" spans="1:17" x14ac:dyDescent="0.25">
      <c r="A32" s="26" t="s">
        <v>220</v>
      </c>
      <c r="B32" s="81">
        <v>61.363636363636367</v>
      </c>
      <c r="C32" s="81">
        <v>52.631578947368418</v>
      </c>
      <c r="D32" s="81">
        <v>64.224137931034491</v>
      </c>
      <c r="E32" s="81"/>
      <c r="F32" s="81">
        <v>46.706586826347305</v>
      </c>
      <c r="G32" s="81">
        <v>39.583333333333329</v>
      </c>
      <c r="H32" s="81">
        <v>49.579831932773111</v>
      </c>
      <c r="I32" s="81"/>
      <c r="J32" s="81">
        <v>77.333333333333329</v>
      </c>
      <c r="K32" s="81">
        <v>78.94736842105263</v>
      </c>
      <c r="L32" s="81">
        <v>76.785714285714292</v>
      </c>
      <c r="M32" s="81"/>
      <c r="N32" s="81">
        <v>80.303030303030297</v>
      </c>
      <c r="O32" s="81">
        <v>66.666666666666657</v>
      </c>
      <c r="P32" s="81">
        <v>82.456140350877192</v>
      </c>
      <c r="Q32" s="121"/>
    </row>
    <row r="33" spans="1:17" x14ac:dyDescent="0.25">
      <c r="A33" s="26" t="s">
        <v>221</v>
      </c>
      <c r="B33" s="81">
        <v>96.495619524405512</v>
      </c>
      <c r="C33" s="81">
        <v>93.280632411067202</v>
      </c>
      <c r="D33" s="81">
        <v>97.985347985347985</v>
      </c>
      <c r="E33" s="81"/>
      <c r="F33" s="81">
        <v>96.996996996996998</v>
      </c>
      <c r="G33" s="81">
        <v>94.53125</v>
      </c>
      <c r="H33" s="81">
        <v>98.536585365853654</v>
      </c>
      <c r="I33" s="81"/>
      <c r="J33" s="81">
        <v>96.83098591549296</v>
      </c>
      <c r="K33" s="81">
        <v>95.061728395061735</v>
      </c>
      <c r="L33" s="81">
        <v>97.536945812807886</v>
      </c>
      <c r="M33" s="81"/>
      <c r="N33" s="81">
        <v>95.054945054945051</v>
      </c>
      <c r="O33" s="81">
        <v>86.36363636363636</v>
      </c>
      <c r="P33" s="81">
        <v>97.826086956521735</v>
      </c>
      <c r="Q33" s="121"/>
    </row>
    <row r="34" spans="1:17" ht="15.75" thickBot="1" x14ac:dyDescent="0.3">
      <c r="A34" s="27" t="s">
        <v>222</v>
      </c>
      <c r="B34" s="140">
        <v>70</v>
      </c>
      <c r="C34" s="140">
        <v>69.512195121951208</v>
      </c>
      <c r="D34" s="140">
        <v>70.212765957446805</v>
      </c>
      <c r="E34" s="140"/>
      <c r="F34" s="140">
        <v>67.213114754098356</v>
      </c>
      <c r="G34" s="140">
        <v>74.358974358974365</v>
      </c>
      <c r="H34" s="140">
        <v>63.855421686746979</v>
      </c>
      <c r="I34" s="140"/>
      <c r="J34" s="140">
        <v>71.568627450980387</v>
      </c>
      <c r="K34" s="140">
        <v>68.571428571428569</v>
      </c>
      <c r="L34" s="140">
        <v>73.134328358208961</v>
      </c>
      <c r="M34" s="140"/>
      <c r="N34" s="140">
        <v>73.91304347826086</v>
      </c>
      <c r="O34" s="140">
        <v>50</v>
      </c>
      <c r="P34" s="140">
        <v>78.94736842105263</v>
      </c>
    </row>
    <row r="35" spans="1:17" x14ac:dyDescent="0.25">
      <c r="A35" s="218" t="s">
        <v>122</v>
      </c>
      <c r="B35" s="218"/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Q35" s="121"/>
    </row>
    <row r="36" spans="1:17" x14ac:dyDescent="0.25">
      <c r="Q36" s="121"/>
    </row>
    <row r="37" spans="1:17" x14ac:dyDescent="0.25">
      <c r="Q37" s="121"/>
    </row>
    <row r="38" spans="1:17" x14ac:dyDescent="0.25">
      <c r="Q38" s="121"/>
    </row>
    <row r="39" spans="1:17" x14ac:dyDescent="0.25">
      <c r="Q39" s="121"/>
    </row>
    <row r="40" spans="1:17" x14ac:dyDescent="0.25">
      <c r="Q40" s="120"/>
    </row>
    <row r="41" spans="1:17" x14ac:dyDescent="0.25">
      <c r="Q41" s="121"/>
    </row>
    <row r="42" spans="1:17" x14ac:dyDescent="0.25">
      <c r="Q42" s="121"/>
    </row>
    <row r="43" spans="1:17" x14ac:dyDescent="0.25">
      <c r="Q43" s="121"/>
    </row>
  </sheetData>
  <mergeCells count="11">
    <mergeCell ref="A35:O35"/>
    <mergeCell ref="A1:P1"/>
    <mergeCell ref="A2:P2"/>
    <mergeCell ref="A3:P3"/>
    <mergeCell ref="A4:P4"/>
    <mergeCell ref="A5:P5"/>
    <mergeCell ref="A6:A7"/>
    <mergeCell ref="B6:D6"/>
    <mergeCell ref="F6:H6"/>
    <mergeCell ref="J6:L6"/>
    <mergeCell ref="N6:P6"/>
  </mergeCells>
  <hyperlinks>
    <hyperlink ref="Q2" location="Contenido!A1" display="Contenido" xr:uid="{79DA19B2-9CCA-4A31-887D-5B905435AE3F}"/>
  </hyperlinks>
  <pageMargins left="0.7" right="0.7" top="0.75" bottom="0.75" header="0.3" footer="0.3"/>
  <pageSetup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80B87-4DA1-4C9A-AD9A-263448426F21}">
  <sheetPr>
    <tabColor rgb="FFF2DAB1"/>
    <pageSetUpPr fitToPage="1"/>
  </sheetPr>
  <dimension ref="A1:Q43"/>
  <sheetViews>
    <sheetView showGridLines="0" workbookViewId="0">
      <selection activeCell="Q2" sqref="Q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42578125" customWidth="1"/>
    <col min="6" max="8" width="8.28515625" customWidth="1"/>
    <col min="9" max="9" width="1.28515625" customWidth="1"/>
    <col min="10" max="12" width="8.28515625" style="168" customWidth="1"/>
    <col min="13" max="13" width="1.5703125" customWidth="1"/>
    <col min="14" max="16" width="8.28515625" customWidth="1"/>
    <col min="17" max="17" width="14" style="119" customWidth="1"/>
  </cols>
  <sheetData>
    <row r="1" spans="1:17" x14ac:dyDescent="0.25">
      <c r="A1" s="223" t="s">
        <v>318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</row>
    <row r="2" spans="1:17" x14ac:dyDescent="0.25">
      <c r="A2" s="224" t="s">
        <v>319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114" t="s">
        <v>0</v>
      </c>
    </row>
    <row r="3" spans="1:17" x14ac:dyDescent="0.25">
      <c r="A3" s="223" t="s">
        <v>195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</row>
    <row r="4" spans="1:17" x14ac:dyDescent="0.25">
      <c r="A4" s="224" t="s">
        <v>315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</row>
    <row r="5" spans="1:17" x14ac:dyDescent="0.25">
      <c r="A5" s="224" t="s">
        <v>182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120"/>
    </row>
    <row r="6" spans="1:17" x14ac:dyDescent="0.25">
      <c r="A6" s="227" t="s">
        <v>196</v>
      </c>
      <c r="B6" s="226" t="s">
        <v>130</v>
      </c>
      <c r="C6" s="226"/>
      <c r="D6" s="226"/>
      <c r="E6" s="82"/>
      <c r="F6" s="226" t="s">
        <v>162</v>
      </c>
      <c r="G6" s="226"/>
      <c r="H6" s="226"/>
      <c r="I6" s="82"/>
      <c r="J6" s="226" t="s">
        <v>163</v>
      </c>
      <c r="K6" s="226"/>
      <c r="L6" s="226"/>
      <c r="M6" s="82"/>
      <c r="N6" s="226" t="s">
        <v>164</v>
      </c>
      <c r="O6" s="226"/>
      <c r="P6" s="226"/>
    </row>
    <row r="7" spans="1:17" x14ac:dyDescent="0.25">
      <c r="A7" s="227"/>
      <c r="B7" s="83" t="s">
        <v>130</v>
      </c>
      <c r="C7" s="83" t="s">
        <v>184</v>
      </c>
      <c r="D7" s="83" t="s">
        <v>185</v>
      </c>
      <c r="E7" s="82"/>
      <c r="F7" s="83" t="s">
        <v>130</v>
      </c>
      <c r="G7" s="83" t="s">
        <v>184</v>
      </c>
      <c r="H7" s="83" t="s">
        <v>185</v>
      </c>
      <c r="I7" s="82"/>
      <c r="J7" s="83" t="s">
        <v>130</v>
      </c>
      <c r="K7" s="83" t="s">
        <v>184</v>
      </c>
      <c r="L7" s="83" t="s">
        <v>185</v>
      </c>
      <c r="M7" s="82"/>
      <c r="N7" s="83" t="s">
        <v>130</v>
      </c>
      <c r="O7" s="83" t="s">
        <v>184</v>
      </c>
      <c r="P7" s="83" t="s">
        <v>185</v>
      </c>
      <c r="Q7" s="120"/>
    </row>
    <row r="8" spans="1:17" x14ac:dyDescent="0.25">
      <c r="A8" s="25" t="s">
        <v>130</v>
      </c>
      <c r="B8" s="78">
        <f>SUM(B9:B34)</f>
        <v>1077</v>
      </c>
      <c r="C8" s="78">
        <f t="shared" ref="C8:P8" si="0">SUM(C9:C34)</f>
        <v>441</v>
      </c>
      <c r="D8" s="78">
        <f t="shared" si="0"/>
        <v>636</v>
      </c>
      <c r="E8" s="78"/>
      <c r="F8" s="78">
        <f t="shared" si="0"/>
        <v>641</v>
      </c>
      <c r="G8" s="78">
        <f t="shared" si="0"/>
        <v>276</v>
      </c>
      <c r="H8" s="78">
        <f t="shared" si="0"/>
        <v>365</v>
      </c>
      <c r="I8" s="78"/>
      <c r="J8" s="78">
        <f t="shared" si="0"/>
        <v>272</v>
      </c>
      <c r="K8" s="78">
        <f t="shared" si="0"/>
        <v>100</v>
      </c>
      <c r="L8" s="78">
        <f t="shared" si="0"/>
        <v>172</v>
      </c>
      <c r="M8" s="78"/>
      <c r="N8" s="78">
        <f t="shared" si="0"/>
        <v>164</v>
      </c>
      <c r="O8" s="78">
        <f t="shared" si="0"/>
        <v>65</v>
      </c>
      <c r="P8" s="78">
        <f t="shared" si="0"/>
        <v>99</v>
      </c>
    </row>
    <row r="9" spans="1:17" x14ac:dyDescent="0.25">
      <c r="A9" s="26" t="s">
        <v>197</v>
      </c>
      <c r="B9" s="79">
        <f>+F9+J9+N9</f>
        <v>15</v>
      </c>
      <c r="C9" s="79">
        <f>+G9+O9</f>
        <v>7</v>
      </c>
      <c r="D9" s="79">
        <f>+H9+L9</f>
        <v>8</v>
      </c>
      <c r="E9" s="79"/>
      <c r="F9" s="79">
        <v>9</v>
      </c>
      <c r="G9" s="79">
        <v>6</v>
      </c>
      <c r="H9" s="79">
        <v>3</v>
      </c>
      <c r="I9" s="79"/>
      <c r="J9" s="79">
        <v>5</v>
      </c>
      <c r="K9" s="79" t="s">
        <v>191</v>
      </c>
      <c r="L9" s="79">
        <v>5</v>
      </c>
      <c r="M9" s="79"/>
      <c r="N9" s="79">
        <v>1</v>
      </c>
      <c r="O9" s="79">
        <v>1</v>
      </c>
      <c r="P9" s="79" t="s">
        <v>191</v>
      </c>
      <c r="Q9" s="120"/>
    </row>
    <row r="10" spans="1:17" x14ac:dyDescent="0.25">
      <c r="A10" s="26" t="s">
        <v>198</v>
      </c>
      <c r="B10" s="79">
        <f t="shared" ref="B10:B34" si="1">+F10+J10+N10</f>
        <v>52</v>
      </c>
      <c r="C10" s="79">
        <f t="shared" ref="C10:C34" si="2">+G10+K10+O10</f>
        <v>22</v>
      </c>
      <c r="D10" s="79">
        <f t="shared" ref="D10:D34" si="3">+H10+L10+P10</f>
        <v>30</v>
      </c>
      <c r="E10" s="79"/>
      <c r="F10" s="79">
        <v>32</v>
      </c>
      <c r="G10" s="79">
        <v>11</v>
      </c>
      <c r="H10" s="79">
        <v>21</v>
      </c>
      <c r="I10" s="79"/>
      <c r="J10" s="79">
        <v>15</v>
      </c>
      <c r="K10" s="79">
        <v>9</v>
      </c>
      <c r="L10" s="79">
        <v>6</v>
      </c>
      <c r="M10" s="79"/>
      <c r="N10" s="79">
        <v>5</v>
      </c>
      <c r="O10" s="79">
        <v>2</v>
      </c>
      <c r="P10" s="79">
        <v>3</v>
      </c>
    </row>
    <row r="11" spans="1:17" x14ac:dyDescent="0.25">
      <c r="A11" s="26" t="s">
        <v>199</v>
      </c>
      <c r="B11" s="79">
        <f>+F11+J11</f>
        <v>2</v>
      </c>
      <c r="C11" s="79">
        <f>+K11</f>
        <v>1</v>
      </c>
      <c r="D11" s="79">
        <f>+H11</f>
        <v>1</v>
      </c>
      <c r="E11" s="79"/>
      <c r="F11" s="79">
        <v>1</v>
      </c>
      <c r="G11" s="79" t="s">
        <v>191</v>
      </c>
      <c r="H11" s="79">
        <v>1</v>
      </c>
      <c r="I11" s="79"/>
      <c r="J11" s="79">
        <v>1</v>
      </c>
      <c r="K11" s="79">
        <v>1</v>
      </c>
      <c r="L11" s="79" t="s">
        <v>191</v>
      </c>
      <c r="M11" s="79"/>
      <c r="N11" s="79" t="s">
        <v>191</v>
      </c>
      <c r="O11" s="79" t="s">
        <v>191</v>
      </c>
      <c r="P11" s="79" t="s">
        <v>191</v>
      </c>
    </row>
    <row r="12" spans="1:17" x14ac:dyDescent="0.25">
      <c r="A12" s="26" t="s">
        <v>200</v>
      </c>
      <c r="B12" s="79">
        <f t="shared" si="1"/>
        <v>95</v>
      </c>
      <c r="C12" s="79">
        <f t="shared" si="2"/>
        <v>53</v>
      </c>
      <c r="D12" s="79">
        <f>+H12+L12</f>
        <v>42</v>
      </c>
      <c r="E12" s="79"/>
      <c r="F12" s="79">
        <v>58</v>
      </c>
      <c r="G12" s="79">
        <v>33</v>
      </c>
      <c r="H12" s="79">
        <v>25</v>
      </c>
      <c r="I12" s="79"/>
      <c r="J12" s="79">
        <v>36</v>
      </c>
      <c r="K12" s="79">
        <v>19</v>
      </c>
      <c r="L12" s="79">
        <v>17</v>
      </c>
      <c r="M12" s="79"/>
      <c r="N12" s="79">
        <v>1</v>
      </c>
      <c r="O12" s="79">
        <v>1</v>
      </c>
      <c r="P12" s="79" t="s">
        <v>191</v>
      </c>
    </row>
    <row r="13" spans="1:17" x14ac:dyDescent="0.25">
      <c r="A13" s="26" t="s">
        <v>201</v>
      </c>
      <c r="B13" s="79">
        <f>+N13</f>
        <v>1</v>
      </c>
      <c r="C13" s="79">
        <f>+O13</f>
        <v>1</v>
      </c>
      <c r="D13" s="79" t="s">
        <v>191</v>
      </c>
      <c r="E13" s="79"/>
      <c r="F13" s="79" t="s">
        <v>191</v>
      </c>
      <c r="G13" s="79" t="s">
        <v>191</v>
      </c>
      <c r="H13" s="79" t="s">
        <v>191</v>
      </c>
      <c r="I13" s="79"/>
      <c r="J13" s="79" t="s">
        <v>191</v>
      </c>
      <c r="K13" s="79" t="s">
        <v>191</v>
      </c>
      <c r="L13" s="79" t="s">
        <v>191</v>
      </c>
      <c r="M13" s="79"/>
      <c r="N13" s="79">
        <v>1</v>
      </c>
      <c r="O13" s="79">
        <v>1</v>
      </c>
      <c r="P13" s="79" t="s">
        <v>191</v>
      </c>
      <c r="Q13" s="121"/>
    </row>
    <row r="14" spans="1:17" x14ac:dyDescent="0.25">
      <c r="A14" s="26" t="s">
        <v>202</v>
      </c>
      <c r="B14" s="79">
        <f t="shared" si="1"/>
        <v>13</v>
      </c>
      <c r="C14" s="79">
        <f t="shared" si="2"/>
        <v>9</v>
      </c>
      <c r="D14" s="79">
        <f>+H14+P14</f>
        <v>4</v>
      </c>
      <c r="E14" s="79"/>
      <c r="F14" s="79">
        <v>5</v>
      </c>
      <c r="G14" s="79">
        <v>4</v>
      </c>
      <c r="H14" s="79">
        <v>1</v>
      </c>
      <c r="I14" s="79"/>
      <c r="J14" s="79">
        <v>1</v>
      </c>
      <c r="K14" s="79">
        <v>1</v>
      </c>
      <c r="L14" s="79" t="s">
        <v>191</v>
      </c>
      <c r="M14" s="79"/>
      <c r="N14" s="79">
        <v>7</v>
      </c>
      <c r="O14" s="79">
        <v>4</v>
      </c>
      <c r="P14" s="79">
        <v>3</v>
      </c>
      <c r="Q14" s="120"/>
    </row>
    <row r="15" spans="1:17" x14ac:dyDescent="0.25">
      <c r="A15" s="26" t="s">
        <v>203</v>
      </c>
      <c r="B15" s="79">
        <f t="shared" si="1"/>
        <v>19</v>
      </c>
      <c r="C15" s="79">
        <f>+G15+O15</f>
        <v>8</v>
      </c>
      <c r="D15" s="79">
        <f>+H15+L15</f>
        <v>11</v>
      </c>
      <c r="E15" s="79"/>
      <c r="F15" s="79">
        <v>15</v>
      </c>
      <c r="G15" s="79">
        <v>6</v>
      </c>
      <c r="H15" s="79">
        <v>9</v>
      </c>
      <c r="I15" s="79"/>
      <c r="J15" s="79">
        <v>2</v>
      </c>
      <c r="K15" s="79" t="s">
        <v>191</v>
      </c>
      <c r="L15" s="79">
        <v>2</v>
      </c>
      <c r="M15" s="79"/>
      <c r="N15" s="79">
        <v>2</v>
      </c>
      <c r="O15" s="79">
        <v>2</v>
      </c>
      <c r="P15" s="79" t="s">
        <v>191</v>
      </c>
      <c r="Q15" s="121"/>
    </row>
    <row r="16" spans="1:17" x14ac:dyDescent="0.25">
      <c r="A16" s="26" t="s">
        <v>204</v>
      </c>
      <c r="B16" s="79">
        <f t="shared" si="1"/>
        <v>10</v>
      </c>
      <c r="C16" s="79">
        <f t="shared" si="2"/>
        <v>8</v>
      </c>
      <c r="D16" s="79">
        <f>+H16+P16</f>
        <v>2</v>
      </c>
      <c r="E16" s="79"/>
      <c r="F16" s="79">
        <v>4</v>
      </c>
      <c r="G16" s="79">
        <v>3</v>
      </c>
      <c r="H16" s="79">
        <v>1</v>
      </c>
      <c r="I16" s="79"/>
      <c r="J16" s="79">
        <v>4</v>
      </c>
      <c r="K16" s="79">
        <v>4</v>
      </c>
      <c r="L16" s="79" t="s">
        <v>191</v>
      </c>
      <c r="M16" s="79"/>
      <c r="N16" s="79">
        <v>2</v>
      </c>
      <c r="O16" s="79">
        <v>1</v>
      </c>
      <c r="P16" s="79">
        <v>1</v>
      </c>
      <c r="Q16" s="121"/>
    </row>
    <row r="17" spans="1:17" x14ac:dyDescent="0.25">
      <c r="A17" s="26" t="s">
        <v>205</v>
      </c>
      <c r="B17" s="79">
        <f t="shared" si="1"/>
        <v>7</v>
      </c>
      <c r="C17" s="79">
        <f t="shared" si="2"/>
        <v>7</v>
      </c>
      <c r="D17" s="79" t="s">
        <v>191</v>
      </c>
      <c r="E17" s="79"/>
      <c r="F17" s="79">
        <v>2</v>
      </c>
      <c r="G17" s="79">
        <v>2</v>
      </c>
      <c r="H17" s="79" t="s">
        <v>191</v>
      </c>
      <c r="I17" s="79"/>
      <c r="J17" s="79">
        <v>2</v>
      </c>
      <c r="K17" s="79">
        <v>2</v>
      </c>
      <c r="L17" s="79" t="s">
        <v>191</v>
      </c>
      <c r="M17" s="79"/>
      <c r="N17" s="79">
        <v>3</v>
      </c>
      <c r="O17" s="79">
        <v>3</v>
      </c>
      <c r="P17" s="79" t="s">
        <v>191</v>
      </c>
      <c r="Q17" s="121"/>
    </row>
    <row r="18" spans="1:17" x14ac:dyDescent="0.25">
      <c r="A18" s="26" t="s">
        <v>206</v>
      </c>
      <c r="B18" s="79">
        <f t="shared" si="1"/>
        <v>42</v>
      </c>
      <c r="C18" s="79">
        <f t="shared" si="2"/>
        <v>11</v>
      </c>
      <c r="D18" s="79">
        <f t="shared" si="3"/>
        <v>31</v>
      </c>
      <c r="E18" s="79"/>
      <c r="F18" s="79">
        <v>27</v>
      </c>
      <c r="G18" s="79">
        <v>6</v>
      </c>
      <c r="H18" s="79">
        <v>21</v>
      </c>
      <c r="I18" s="79"/>
      <c r="J18" s="79">
        <v>11</v>
      </c>
      <c r="K18" s="79">
        <v>2</v>
      </c>
      <c r="L18" s="79">
        <v>9</v>
      </c>
      <c r="M18" s="79"/>
      <c r="N18" s="79">
        <v>4</v>
      </c>
      <c r="O18" s="79">
        <v>3</v>
      </c>
      <c r="P18" s="79">
        <v>1</v>
      </c>
      <c r="Q18" s="121"/>
    </row>
    <row r="19" spans="1:17" x14ac:dyDescent="0.25">
      <c r="A19" s="26" t="s">
        <v>207</v>
      </c>
      <c r="B19" s="79">
        <f t="shared" si="1"/>
        <v>17</v>
      </c>
      <c r="C19" s="79">
        <f>+G19</f>
        <v>3</v>
      </c>
      <c r="D19" s="79">
        <f t="shared" si="3"/>
        <v>14</v>
      </c>
      <c r="E19" s="79"/>
      <c r="F19" s="79">
        <v>9</v>
      </c>
      <c r="G19" s="79">
        <v>3</v>
      </c>
      <c r="H19" s="79">
        <v>6</v>
      </c>
      <c r="I19" s="79"/>
      <c r="J19" s="79">
        <v>6</v>
      </c>
      <c r="K19" s="79" t="s">
        <v>191</v>
      </c>
      <c r="L19" s="79">
        <v>6</v>
      </c>
      <c r="M19" s="79"/>
      <c r="N19" s="79">
        <v>2</v>
      </c>
      <c r="O19" s="79" t="s">
        <v>191</v>
      </c>
      <c r="P19" s="79">
        <v>2</v>
      </c>
      <c r="Q19" s="121"/>
    </row>
    <row r="20" spans="1:17" x14ac:dyDescent="0.25">
      <c r="A20" s="108" t="s">
        <v>208</v>
      </c>
      <c r="B20" s="79">
        <f>+F20+J20+N20</f>
        <v>98</v>
      </c>
      <c r="C20" s="79">
        <f t="shared" ref="C20:C21" si="4">+G20+K20+O20</f>
        <v>41</v>
      </c>
      <c r="D20" s="79">
        <f t="shared" si="3"/>
        <v>57</v>
      </c>
      <c r="E20" s="79"/>
      <c r="F20" s="79">
        <v>52</v>
      </c>
      <c r="G20" s="79">
        <v>29</v>
      </c>
      <c r="H20" s="79">
        <v>23</v>
      </c>
      <c r="I20" s="79"/>
      <c r="J20" s="79">
        <v>33</v>
      </c>
      <c r="K20" s="79">
        <v>7</v>
      </c>
      <c r="L20" s="79">
        <v>26</v>
      </c>
      <c r="M20" s="79"/>
      <c r="N20" s="79">
        <v>13</v>
      </c>
      <c r="O20" s="79">
        <v>5</v>
      </c>
      <c r="P20" s="79">
        <v>8</v>
      </c>
      <c r="Q20" s="121"/>
    </row>
    <row r="21" spans="1:17" x14ac:dyDescent="0.25">
      <c r="A21" s="26" t="s">
        <v>209</v>
      </c>
      <c r="B21" s="79">
        <f>+F21+J21+N21</f>
        <v>130</v>
      </c>
      <c r="C21" s="79">
        <f t="shared" si="4"/>
        <v>45</v>
      </c>
      <c r="D21" s="79">
        <f t="shared" si="3"/>
        <v>85</v>
      </c>
      <c r="E21" s="79"/>
      <c r="F21" s="79">
        <v>59</v>
      </c>
      <c r="G21" s="79">
        <v>23</v>
      </c>
      <c r="H21" s="79">
        <v>36</v>
      </c>
      <c r="I21" s="79"/>
      <c r="J21" s="79">
        <v>32</v>
      </c>
      <c r="K21" s="79">
        <v>12</v>
      </c>
      <c r="L21" s="79">
        <v>20</v>
      </c>
      <c r="M21" s="79"/>
      <c r="N21" s="79">
        <v>39</v>
      </c>
      <c r="O21" s="79">
        <v>10</v>
      </c>
      <c r="P21" s="79">
        <v>29</v>
      </c>
      <c r="Q21" s="121"/>
    </row>
    <row r="22" spans="1:17" x14ac:dyDescent="0.25">
      <c r="A22" s="26" t="s">
        <v>210</v>
      </c>
      <c r="B22" s="79">
        <f t="shared" si="1"/>
        <v>22</v>
      </c>
      <c r="C22" s="79">
        <f t="shared" si="2"/>
        <v>7</v>
      </c>
      <c r="D22" s="79">
        <f t="shared" si="3"/>
        <v>15</v>
      </c>
      <c r="E22" s="79"/>
      <c r="F22" s="79">
        <v>15</v>
      </c>
      <c r="G22" s="79">
        <v>4</v>
      </c>
      <c r="H22" s="79">
        <v>11</v>
      </c>
      <c r="I22" s="79"/>
      <c r="J22" s="79">
        <v>3</v>
      </c>
      <c r="K22" s="79">
        <v>1</v>
      </c>
      <c r="L22" s="79">
        <v>2</v>
      </c>
      <c r="M22" s="79"/>
      <c r="N22" s="79">
        <v>4</v>
      </c>
      <c r="O22" s="79">
        <v>2</v>
      </c>
      <c r="P22" s="79">
        <v>2</v>
      </c>
      <c r="Q22" s="121"/>
    </row>
    <row r="23" spans="1:17" x14ac:dyDescent="0.25">
      <c r="A23" s="26" t="s">
        <v>211</v>
      </c>
      <c r="B23" s="79">
        <f t="shared" si="1"/>
        <v>4</v>
      </c>
      <c r="C23" s="79">
        <f>+G23+K23</f>
        <v>2</v>
      </c>
      <c r="D23" s="79">
        <f>+H23+P23</f>
        <v>2</v>
      </c>
      <c r="E23" s="79"/>
      <c r="F23" s="79">
        <v>2</v>
      </c>
      <c r="G23" s="79">
        <v>1</v>
      </c>
      <c r="H23" s="79">
        <v>1</v>
      </c>
      <c r="I23" s="79"/>
      <c r="J23" s="79">
        <v>1</v>
      </c>
      <c r="K23" s="79">
        <v>1</v>
      </c>
      <c r="L23" s="79" t="s">
        <v>191</v>
      </c>
      <c r="M23" s="79"/>
      <c r="N23" s="79">
        <v>1</v>
      </c>
      <c r="O23" s="79" t="s">
        <v>191</v>
      </c>
      <c r="P23" s="79">
        <v>1</v>
      </c>
      <c r="Q23" s="120"/>
    </row>
    <row r="24" spans="1:17" x14ac:dyDescent="0.25">
      <c r="A24" s="26" t="s">
        <v>212</v>
      </c>
      <c r="B24" s="79">
        <f>+F24+J24</f>
        <v>18</v>
      </c>
      <c r="C24" s="79">
        <f>+G24+K24</f>
        <v>6</v>
      </c>
      <c r="D24" s="79">
        <f>+H24+L24</f>
        <v>12</v>
      </c>
      <c r="E24" s="79"/>
      <c r="F24" s="79">
        <v>16</v>
      </c>
      <c r="G24" s="79">
        <v>5</v>
      </c>
      <c r="H24" s="79">
        <v>11</v>
      </c>
      <c r="I24" s="79"/>
      <c r="J24" s="79">
        <v>2</v>
      </c>
      <c r="K24" s="79">
        <v>1</v>
      </c>
      <c r="L24" s="79">
        <v>1</v>
      </c>
      <c r="M24" s="79"/>
      <c r="N24" s="79" t="s">
        <v>191</v>
      </c>
      <c r="O24" s="79" t="s">
        <v>191</v>
      </c>
      <c r="P24" s="79" t="s">
        <v>191</v>
      </c>
      <c r="Q24" s="121"/>
    </row>
    <row r="25" spans="1:17" x14ac:dyDescent="0.25">
      <c r="A25" s="26" t="s">
        <v>213</v>
      </c>
      <c r="B25" s="79">
        <f t="shared" si="1"/>
        <v>75</v>
      </c>
      <c r="C25" s="79">
        <f t="shared" si="2"/>
        <v>31</v>
      </c>
      <c r="D25" s="79">
        <f t="shared" si="3"/>
        <v>44</v>
      </c>
      <c r="E25" s="79"/>
      <c r="F25" s="79">
        <v>46</v>
      </c>
      <c r="G25" s="79">
        <v>19</v>
      </c>
      <c r="H25" s="79">
        <v>27</v>
      </c>
      <c r="I25" s="79"/>
      <c r="J25" s="79">
        <v>15</v>
      </c>
      <c r="K25" s="79">
        <v>3</v>
      </c>
      <c r="L25" s="79">
        <v>12</v>
      </c>
      <c r="M25" s="79"/>
      <c r="N25" s="79">
        <v>14</v>
      </c>
      <c r="O25" s="79">
        <v>9</v>
      </c>
      <c r="P25" s="79">
        <v>5</v>
      </c>
      <c r="Q25" s="121"/>
    </row>
    <row r="26" spans="1:17" x14ac:dyDescent="0.25">
      <c r="A26" s="26" t="s">
        <v>214</v>
      </c>
      <c r="B26" s="79">
        <f>+F26+J26</f>
        <v>31</v>
      </c>
      <c r="C26" s="79">
        <f>+G26+K26</f>
        <v>15</v>
      </c>
      <c r="D26" s="79">
        <f>+H26+L26</f>
        <v>16</v>
      </c>
      <c r="E26" s="79"/>
      <c r="F26" s="79">
        <v>28</v>
      </c>
      <c r="G26" s="79">
        <v>14</v>
      </c>
      <c r="H26" s="79">
        <v>14</v>
      </c>
      <c r="I26" s="79"/>
      <c r="J26" s="79">
        <v>3</v>
      </c>
      <c r="K26" s="79">
        <v>1</v>
      </c>
      <c r="L26" s="79">
        <v>2</v>
      </c>
      <c r="M26" s="79"/>
      <c r="N26" s="79" t="s">
        <v>191</v>
      </c>
      <c r="O26" s="79" t="s">
        <v>191</v>
      </c>
      <c r="P26" s="79" t="s">
        <v>191</v>
      </c>
      <c r="Q26" s="121"/>
    </row>
    <row r="27" spans="1:17" x14ac:dyDescent="0.25">
      <c r="A27" s="26" t="s">
        <v>215</v>
      </c>
      <c r="B27" s="79">
        <f t="shared" si="1"/>
        <v>11</v>
      </c>
      <c r="C27" s="79">
        <f t="shared" si="2"/>
        <v>6</v>
      </c>
      <c r="D27" s="79">
        <f>+H27+L27</f>
        <v>5</v>
      </c>
      <c r="E27" s="79"/>
      <c r="F27" s="79">
        <v>4</v>
      </c>
      <c r="G27" s="79">
        <v>3</v>
      </c>
      <c r="H27" s="79">
        <v>1</v>
      </c>
      <c r="I27" s="79"/>
      <c r="J27" s="79">
        <v>6</v>
      </c>
      <c r="K27" s="79">
        <v>2</v>
      </c>
      <c r="L27" s="79">
        <v>4</v>
      </c>
      <c r="M27" s="79"/>
      <c r="N27" s="79">
        <v>1</v>
      </c>
      <c r="O27" s="79">
        <v>1</v>
      </c>
      <c r="P27" s="79" t="s">
        <v>191</v>
      </c>
      <c r="Q27" s="121"/>
    </row>
    <row r="28" spans="1:17" x14ac:dyDescent="0.25">
      <c r="A28" s="26" t="s">
        <v>216</v>
      </c>
      <c r="B28" s="79">
        <f t="shared" si="1"/>
        <v>117</v>
      </c>
      <c r="C28" s="79">
        <f t="shared" si="2"/>
        <v>49</v>
      </c>
      <c r="D28" s="79">
        <f t="shared" si="3"/>
        <v>68</v>
      </c>
      <c r="E28" s="79"/>
      <c r="F28" s="79">
        <v>78</v>
      </c>
      <c r="G28" s="79">
        <v>36</v>
      </c>
      <c r="H28" s="79">
        <v>42</v>
      </c>
      <c r="I28" s="79"/>
      <c r="J28" s="79">
        <v>26</v>
      </c>
      <c r="K28" s="79">
        <v>10</v>
      </c>
      <c r="L28" s="79">
        <v>16</v>
      </c>
      <c r="M28" s="79"/>
      <c r="N28" s="79">
        <v>13</v>
      </c>
      <c r="O28" s="79">
        <v>3</v>
      </c>
      <c r="P28" s="79">
        <v>10</v>
      </c>
      <c r="Q28" s="121"/>
    </row>
    <row r="29" spans="1:17" x14ac:dyDescent="0.25">
      <c r="A29" s="26" t="s">
        <v>217</v>
      </c>
      <c r="B29" s="79">
        <f t="shared" si="1"/>
        <v>59</v>
      </c>
      <c r="C29" s="79">
        <f t="shared" si="2"/>
        <v>30</v>
      </c>
      <c r="D29" s="79">
        <f t="shared" si="3"/>
        <v>29</v>
      </c>
      <c r="E29" s="79"/>
      <c r="F29" s="79">
        <v>38</v>
      </c>
      <c r="G29" s="79">
        <v>21</v>
      </c>
      <c r="H29" s="79">
        <v>17</v>
      </c>
      <c r="I29" s="79"/>
      <c r="J29" s="79">
        <v>11</v>
      </c>
      <c r="K29" s="79">
        <v>5</v>
      </c>
      <c r="L29" s="79">
        <v>6</v>
      </c>
      <c r="M29" s="79"/>
      <c r="N29" s="79">
        <v>10</v>
      </c>
      <c r="O29" s="79">
        <v>4</v>
      </c>
      <c r="P29" s="79">
        <v>6</v>
      </c>
      <c r="Q29" s="121"/>
    </row>
    <row r="30" spans="1:17" x14ac:dyDescent="0.25">
      <c r="A30" s="26" t="s">
        <v>218</v>
      </c>
      <c r="B30" s="79" t="s">
        <v>191</v>
      </c>
      <c r="C30" s="79" t="s">
        <v>191</v>
      </c>
      <c r="D30" s="79" t="s">
        <v>191</v>
      </c>
      <c r="E30" s="79"/>
      <c r="F30" s="79" t="s">
        <v>191</v>
      </c>
      <c r="G30" s="79" t="s">
        <v>191</v>
      </c>
      <c r="H30" s="79" t="s">
        <v>191</v>
      </c>
      <c r="I30" s="79"/>
      <c r="J30" s="79" t="s">
        <v>191</v>
      </c>
      <c r="K30" s="79" t="s">
        <v>191</v>
      </c>
      <c r="L30" s="79" t="s">
        <v>191</v>
      </c>
      <c r="M30" s="79"/>
      <c r="N30" s="79" t="s">
        <v>191</v>
      </c>
      <c r="O30" s="79" t="s">
        <v>191</v>
      </c>
      <c r="P30" s="79" t="s">
        <v>191</v>
      </c>
      <c r="Q30" s="121"/>
    </row>
    <row r="31" spans="1:17" x14ac:dyDescent="0.25">
      <c r="A31" s="26" t="s">
        <v>219</v>
      </c>
      <c r="B31" s="79">
        <f t="shared" si="1"/>
        <v>11</v>
      </c>
      <c r="C31" s="79">
        <f>+G31</f>
        <v>1</v>
      </c>
      <c r="D31" s="79">
        <f t="shared" si="3"/>
        <v>10</v>
      </c>
      <c r="E31" s="79"/>
      <c r="F31" s="79">
        <v>2</v>
      </c>
      <c r="G31" s="79">
        <v>1</v>
      </c>
      <c r="H31" s="79">
        <v>1</v>
      </c>
      <c r="I31" s="79"/>
      <c r="J31" s="79">
        <v>2</v>
      </c>
      <c r="K31" s="79" t="s">
        <v>191</v>
      </c>
      <c r="L31" s="79">
        <v>2</v>
      </c>
      <c r="M31" s="79"/>
      <c r="N31" s="79">
        <v>7</v>
      </c>
      <c r="O31" s="79" t="s">
        <v>191</v>
      </c>
      <c r="P31" s="79">
        <v>7</v>
      </c>
      <c r="Q31" s="121"/>
    </row>
    <row r="32" spans="1:17" x14ac:dyDescent="0.25">
      <c r="A32" s="26" t="s">
        <v>220</v>
      </c>
      <c r="B32" s="79">
        <f t="shared" si="1"/>
        <v>119</v>
      </c>
      <c r="C32" s="79">
        <f t="shared" si="2"/>
        <v>36</v>
      </c>
      <c r="D32" s="79">
        <f t="shared" si="3"/>
        <v>83</v>
      </c>
      <c r="E32" s="79"/>
      <c r="F32" s="79">
        <v>89</v>
      </c>
      <c r="G32" s="79">
        <v>29</v>
      </c>
      <c r="H32" s="79">
        <v>60</v>
      </c>
      <c r="I32" s="79"/>
      <c r="J32" s="79">
        <v>17</v>
      </c>
      <c r="K32" s="79">
        <v>4</v>
      </c>
      <c r="L32" s="79">
        <v>13</v>
      </c>
      <c r="M32" s="79"/>
      <c r="N32" s="79">
        <v>13</v>
      </c>
      <c r="O32" s="79">
        <v>3</v>
      </c>
      <c r="P32" s="79">
        <v>10</v>
      </c>
      <c r="Q32" s="121"/>
    </row>
    <row r="33" spans="1:17" x14ac:dyDescent="0.25">
      <c r="A33" s="26" t="s">
        <v>221</v>
      </c>
      <c r="B33" s="79">
        <f t="shared" si="1"/>
        <v>28</v>
      </c>
      <c r="C33" s="79">
        <f t="shared" si="2"/>
        <v>17</v>
      </c>
      <c r="D33" s="79">
        <f t="shared" si="3"/>
        <v>11</v>
      </c>
      <c r="E33" s="79"/>
      <c r="F33" s="79">
        <v>10</v>
      </c>
      <c r="G33" s="79">
        <v>7</v>
      </c>
      <c r="H33" s="79">
        <v>3</v>
      </c>
      <c r="I33" s="79"/>
      <c r="J33" s="79">
        <v>9</v>
      </c>
      <c r="K33" s="79">
        <v>4</v>
      </c>
      <c r="L33" s="79">
        <v>5</v>
      </c>
      <c r="M33" s="79"/>
      <c r="N33" s="79">
        <v>9</v>
      </c>
      <c r="O33" s="79">
        <v>6</v>
      </c>
      <c r="P33" s="79">
        <v>3</v>
      </c>
      <c r="Q33" s="121"/>
    </row>
    <row r="34" spans="1:17" ht="15.75" thickBot="1" x14ac:dyDescent="0.3">
      <c r="A34" s="27" t="s">
        <v>222</v>
      </c>
      <c r="B34" s="141">
        <f t="shared" si="1"/>
        <v>81</v>
      </c>
      <c r="C34" s="141">
        <f t="shared" si="2"/>
        <v>25</v>
      </c>
      <c r="D34" s="141">
        <f t="shared" si="3"/>
        <v>56</v>
      </c>
      <c r="E34" s="141"/>
      <c r="F34" s="141">
        <v>40</v>
      </c>
      <c r="G34" s="141">
        <v>10</v>
      </c>
      <c r="H34" s="141">
        <v>30</v>
      </c>
      <c r="I34" s="141"/>
      <c r="J34" s="141">
        <v>29</v>
      </c>
      <c r="K34" s="141">
        <v>11</v>
      </c>
      <c r="L34" s="141">
        <v>18</v>
      </c>
      <c r="M34" s="141"/>
      <c r="N34" s="141">
        <v>12</v>
      </c>
      <c r="O34" s="141">
        <v>4</v>
      </c>
      <c r="P34" s="141">
        <v>8</v>
      </c>
    </row>
    <row r="35" spans="1:17" x14ac:dyDescent="0.25">
      <c r="A35" s="218" t="s">
        <v>122</v>
      </c>
      <c r="B35" s="218"/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Q35" s="121"/>
    </row>
    <row r="36" spans="1:17" x14ac:dyDescent="0.25">
      <c r="Q36" s="121"/>
    </row>
    <row r="37" spans="1:17" x14ac:dyDescent="0.25">
      <c r="Q37" s="121"/>
    </row>
    <row r="38" spans="1:17" x14ac:dyDescent="0.25">
      <c r="Q38" s="121"/>
    </row>
    <row r="39" spans="1:17" x14ac:dyDescent="0.25">
      <c r="Q39" s="121"/>
    </row>
    <row r="40" spans="1:17" x14ac:dyDescent="0.25">
      <c r="Q40" s="120"/>
    </row>
    <row r="41" spans="1:17" x14ac:dyDescent="0.25">
      <c r="Q41" s="121"/>
    </row>
    <row r="42" spans="1:17" x14ac:dyDescent="0.25">
      <c r="Q42" s="121"/>
    </row>
    <row r="43" spans="1:17" x14ac:dyDescent="0.25">
      <c r="Q43" s="121"/>
    </row>
  </sheetData>
  <mergeCells count="11">
    <mergeCell ref="A35:O35"/>
    <mergeCell ref="A1:P1"/>
    <mergeCell ref="A2:P2"/>
    <mergeCell ref="A3:P3"/>
    <mergeCell ref="A4:P4"/>
    <mergeCell ref="A5:P5"/>
    <mergeCell ref="A6:A7"/>
    <mergeCell ref="B6:D6"/>
    <mergeCell ref="F6:H6"/>
    <mergeCell ref="J6:L6"/>
    <mergeCell ref="N6:P6"/>
  </mergeCells>
  <hyperlinks>
    <hyperlink ref="Q2" location="Contenido!A1" display="Contenido" xr:uid="{2607ECA3-B88C-45DB-98A2-82B0D330831E}"/>
  </hyperlinks>
  <pageMargins left="0.7" right="0.7" top="0.75" bottom="0.75" header="0.3" footer="0.3"/>
  <pageSetup orientation="landscape" r:id="rId1"/>
  <ignoredErrors>
    <ignoredError sqref="B11:C11 B13:C13 C15:D15 C19 B24 C25:D25 B25:B26 C31 C26" formula="1"/>
  </ignoredErrors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6738D-9E2A-45D1-ADA5-80B48C7E9EF4}">
  <sheetPr>
    <tabColor rgb="FFF2DAB1"/>
    <pageSetUpPr fitToPage="1"/>
  </sheetPr>
  <dimension ref="A1:Q43"/>
  <sheetViews>
    <sheetView showGridLines="0" workbookViewId="0">
      <selection activeCell="Q2" sqref="Q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28515625" customWidth="1"/>
    <col min="6" max="8" width="8.28515625" customWidth="1"/>
    <col min="9" max="9" width="1.42578125" customWidth="1"/>
    <col min="10" max="12" width="8.28515625" customWidth="1"/>
    <col min="13" max="13" width="1.42578125" customWidth="1"/>
    <col min="14" max="16" width="8.28515625" customWidth="1"/>
    <col min="17" max="17" width="14" style="119" customWidth="1"/>
  </cols>
  <sheetData>
    <row r="1" spans="1:17" x14ac:dyDescent="0.25">
      <c r="A1" s="223" t="s">
        <v>320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</row>
    <row r="2" spans="1:17" x14ac:dyDescent="0.25">
      <c r="A2" s="224" t="s">
        <v>321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114" t="s">
        <v>0</v>
      </c>
    </row>
    <row r="3" spans="1:17" x14ac:dyDescent="0.25">
      <c r="A3" s="223" t="s">
        <v>195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</row>
    <row r="4" spans="1:17" x14ac:dyDescent="0.25">
      <c r="A4" s="224" t="s">
        <v>315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</row>
    <row r="5" spans="1:17" x14ac:dyDescent="0.25">
      <c r="A5" s="224" t="s">
        <v>182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120"/>
    </row>
    <row r="6" spans="1:17" x14ac:dyDescent="0.25">
      <c r="A6" s="227" t="s">
        <v>196</v>
      </c>
      <c r="B6" s="226" t="s">
        <v>130</v>
      </c>
      <c r="C6" s="226"/>
      <c r="D6" s="226"/>
      <c r="E6" s="82"/>
      <c r="F6" s="226" t="s">
        <v>162</v>
      </c>
      <c r="G6" s="226"/>
      <c r="H6" s="226"/>
      <c r="I6" s="82"/>
      <c r="J6" s="226" t="s">
        <v>163</v>
      </c>
      <c r="K6" s="226"/>
      <c r="L6" s="226"/>
      <c r="M6" s="82"/>
      <c r="N6" s="226" t="s">
        <v>164</v>
      </c>
      <c r="O6" s="226"/>
      <c r="P6" s="226"/>
    </row>
    <row r="7" spans="1:17" x14ac:dyDescent="0.25">
      <c r="A7" s="227"/>
      <c r="B7" s="83" t="s">
        <v>130</v>
      </c>
      <c r="C7" s="83" t="s">
        <v>184</v>
      </c>
      <c r="D7" s="83" t="s">
        <v>185</v>
      </c>
      <c r="E7" s="82"/>
      <c r="F7" s="83" t="s">
        <v>130</v>
      </c>
      <c r="G7" s="83" t="s">
        <v>184</v>
      </c>
      <c r="H7" s="83" t="s">
        <v>185</v>
      </c>
      <c r="I7" s="82"/>
      <c r="J7" s="83" t="s">
        <v>130</v>
      </c>
      <c r="K7" s="83" t="s">
        <v>184</v>
      </c>
      <c r="L7" s="83" t="s">
        <v>185</v>
      </c>
      <c r="M7" s="82"/>
      <c r="N7" s="83" t="s">
        <v>130</v>
      </c>
      <c r="O7" s="83" t="s">
        <v>184</v>
      </c>
      <c r="P7" s="83" t="s">
        <v>185</v>
      </c>
      <c r="Q7" s="120"/>
    </row>
    <row r="8" spans="1:17" s="2" customFormat="1" x14ac:dyDescent="0.25">
      <c r="A8" s="25" t="s">
        <v>130</v>
      </c>
      <c r="B8" s="80">
        <v>7.8762615182097413</v>
      </c>
      <c r="C8" s="80">
        <v>8.1155686418844315</v>
      </c>
      <c r="D8" s="80">
        <v>7.7184466019417473</v>
      </c>
      <c r="E8" s="80"/>
      <c r="F8" s="80">
        <v>11.399608749777698</v>
      </c>
      <c r="G8" s="80">
        <v>11.989574283231972</v>
      </c>
      <c r="H8" s="80">
        <v>10.990665462210178</v>
      </c>
      <c r="I8" s="80"/>
      <c r="J8" s="80">
        <v>6.540033661937966</v>
      </c>
      <c r="K8" s="80">
        <v>6.1462814996926856</v>
      </c>
      <c r="L8" s="80">
        <v>6.79304897314376</v>
      </c>
      <c r="M8" s="80"/>
      <c r="N8" s="80">
        <v>4.2137718396711206</v>
      </c>
      <c r="O8" s="80">
        <v>4.3189368770764114</v>
      </c>
      <c r="P8" s="80">
        <v>4.1474654377880187</v>
      </c>
      <c r="Q8" s="120"/>
    </row>
    <row r="9" spans="1:17" x14ac:dyDescent="0.25">
      <c r="A9" s="26" t="s">
        <v>197</v>
      </c>
      <c r="B9" s="81">
        <v>3.5211267605633805</v>
      </c>
      <c r="C9" s="81">
        <v>3.763440860215054</v>
      </c>
      <c r="D9" s="81">
        <v>3.3333333333333335</v>
      </c>
      <c r="E9" s="81"/>
      <c r="F9" s="81">
        <v>5.0847457627118651</v>
      </c>
      <c r="G9" s="81">
        <v>8.1081081081081088</v>
      </c>
      <c r="H9" s="81">
        <v>2.912621359223301</v>
      </c>
      <c r="I9" s="81"/>
      <c r="J9" s="81">
        <v>4.1322314049586781</v>
      </c>
      <c r="K9" s="81" t="s">
        <v>191</v>
      </c>
      <c r="L9" s="81">
        <v>7.4626865671641784</v>
      </c>
      <c r="M9" s="81"/>
      <c r="N9" s="81">
        <v>0.78125</v>
      </c>
      <c r="O9" s="81">
        <v>1.7241379310344827</v>
      </c>
      <c r="P9" s="81" t="s">
        <v>191</v>
      </c>
      <c r="Q9" s="120"/>
    </row>
    <row r="10" spans="1:17" x14ac:dyDescent="0.25">
      <c r="A10" s="26" t="s">
        <v>198</v>
      </c>
      <c r="B10" s="81">
        <v>9.7378277153558059</v>
      </c>
      <c r="C10" s="81">
        <v>10.945273631840797</v>
      </c>
      <c r="D10" s="81">
        <v>9.0090090090090094</v>
      </c>
      <c r="E10" s="81"/>
      <c r="F10" s="81">
        <v>16</v>
      </c>
      <c r="G10" s="81">
        <v>14.285714285714285</v>
      </c>
      <c r="H10" s="81">
        <v>17.073170731707318</v>
      </c>
      <c r="I10" s="81"/>
      <c r="J10" s="81">
        <v>8.5714285714285712</v>
      </c>
      <c r="K10" s="81">
        <v>13.432835820895523</v>
      </c>
      <c r="L10" s="81">
        <v>5.5555555555555554</v>
      </c>
      <c r="M10" s="81"/>
      <c r="N10" s="81">
        <v>3.1446540880503147</v>
      </c>
      <c r="O10" s="81">
        <v>3.5087719298245612</v>
      </c>
      <c r="P10" s="81">
        <v>2.9411764705882351</v>
      </c>
    </row>
    <row r="11" spans="1:17" x14ac:dyDescent="0.25">
      <c r="A11" s="26" t="s">
        <v>199</v>
      </c>
      <c r="B11" s="81">
        <v>0.52493438320209973</v>
      </c>
      <c r="C11" s="81">
        <v>0.71942446043165476</v>
      </c>
      <c r="D11" s="81">
        <v>0.41322314049586778</v>
      </c>
      <c r="E11" s="81"/>
      <c r="F11" s="81">
        <v>0.6211180124223602</v>
      </c>
      <c r="G11" s="81" t="s">
        <v>191</v>
      </c>
      <c r="H11" s="81">
        <v>0.98039215686274506</v>
      </c>
      <c r="I11" s="81"/>
      <c r="J11" s="81">
        <v>0.81967213114754101</v>
      </c>
      <c r="K11" s="81">
        <v>2.083333333333333</v>
      </c>
      <c r="L11" s="81" t="s">
        <v>191</v>
      </c>
      <c r="M11" s="81"/>
      <c r="N11" s="81" t="s">
        <v>191</v>
      </c>
      <c r="O11" s="81" t="s">
        <v>191</v>
      </c>
      <c r="P11" s="81" t="s">
        <v>191</v>
      </c>
    </row>
    <row r="12" spans="1:17" x14ac:dyDescent="0.25">
      <c r="A12" s="26" t="s">
        <v>200</v>
      </c>
      <c r="B12" s="81">
        <v>8.0236486486486491</v>
      </c>
      <c r="C12" s="81">
        <v>10.251450676982591</v>
      </c>
      <c r="D12" s="81">
        <v>6.2968515742128934</v>
      </c>
      <c r="E12" s="81"/>
      <c r="F12" s="81">
        <v>12.77533039647577</v>
      </c>
      <c r="G12" s="81">
        <v>16.176470588235293</v>
      </c>
      <c r="H12" s="81">
        <v>10</v>
      </c>
      <c r="I12" s="81"/>
      <c r="J12" s="81">
        <v>8.8019559902200495</v>
      </c>
      <c r="K12" s="81">
        <v>10.734463276836157</v>
      </c>
      <c r="L12" s="81">
        <v>7.3275862068965507</v>
      </c>
      <c r="M12" s="81"/>
      <c r="N12" s="81">
        <v>0.3115264797507788</v>
      </c>
      <c r="O12" s="81">
        <v>0.73529411764705876</v>
      </c>
      <c r="P12" s="81" t="s">
        <v>191</v>
      </c>
    </row>
    <row r="13" spans="1:17" x14ac:dyDescent="0.25">
      <c r="A13" s="26" t="s">
        <v>201</v>
      </c>
      <c r="B13" s="81">
        <v>0.59171597633136097</v>
      </c>
      <c r="C13" s="81">
        <v>1.9230769230769231</v>
      </c>
      <c r="D13" s="81" t="s">
        <v>191</v>
      </c>
      <c r="E13" s="81"/>
      <c r="F13" s="81" t="s">
        <v>191</v>
      </c>
      <c r="G13" s="81" t="s">
        <v>191</v>
      </c>
      <c r="H13" s="81" t="s">
        <v>191</v>
      </c>
      <c r="I13" s="81"/>
      <c r="J13" s="81" t="s">
        <v>191</v>
      </c>
      <c r="K13" s="81" t="s">
        <v>191</v>
      </c>
      <c r="L13" s="81" t="s">
        <v>191</v>
      </c>
      <c r="M13" s="81"/>
      <c r="N13" s="81">
        <v>1.5151515151515151</v>
      </c>
      <c r="O13" s="81">
        <v>3.8461538461538463</v>
      </c>
      <c r="P13" s="81" t="s">
        <v>191</v>
      </c>
      <c r="Q13" s="121"/>
    </row>
    <row r="14" spans="1:17" x14ac:dyDescent="0.25">
      <c r="A14" s="26" t="s">
        <v>202</v>
      </c>
      <c r="B14" s="81">
        <v>2.1172638436482085</v>
      </c>
      <c r="C14" s="81">
        <v>4.0540540540540544</v>
      </c>
      <c r="D14" s="81">
        <v>1.0204081632653061</v>
      </c>
      <c r="E14" s="81"/>
      <c r="F14" s="81">
        <v>1.8382352941176472</v>
      </c>
      <c r="G14" s="81">
        <v>4.4943820224719104</v>
      </c>
      <c r="H14" s="81">
        <v>0.54644808743169404</v>
      </c>
      <c r="I14" s="81"/>
      <c r="J14" s="81">
        <v>0.52910052910052907</v>
      </c>
      <c r="K14" s="81">
        <v>1.2820512820512819</v>
      </c>
      <c r="L14" s="81" t="s">
        <v>191</v>
      </c>
      <c r="M14" s="81"/>
      <c r="N14" s="81">
        <v>4.5751633986928102</v>
      </c>
      <c r="O14" s="81">
        <v>7.2727272727272725</v>
      </c>
      <c r="P14" s="81">
        <v>3.0612244897959182</v>
      </c>
      <c r="Q14" s="120"/>
    </row>
    <row r="15" spans="1:17" x14ac:dyDescent="0.25">
      <c r="A15" s="26" t="s">
        <v>203</v>
      </c>
      <c r="B15" s="81">
        <v>9.4527363184079594</v>
      </c>
      <c r="C15" s="81">
        <v>9.0909090909090917</v>
      </c>
      <c r="D15" s="81">
        <v>9.7345132743362832</v>
      </c>
      <c r="E15" s="81"/>
      <c r="F15" s="81">
        <v>21.428571428571427</v>
      </c>
      <c r="G15" s="81">
        <v>16.666666666666664</v>
      </c>
      <c r="H15" s="81">
        <v>26.47058823529412</v>
      </c>
      <c r="I15" s="81"/>
      <c r="J15" s="81">
        <v>3.8461538461538463</v>
      </c>
      <c r="K15" s="81" t="s">
        <v>191</v>
      </c>
      <c r="L15" s="81">
        <v>5.1282051282051277</v>
      </c>
      <c r="M15" s="81"/>
      <c r="N15" s="81">
        <v>2.5316455696202533</v>
      </c>
      <c r="O15" s="81">
        <v>5.1282051282051277</v>
      </c>
      <c r="P15" s="81" t="s">
        <v>191</v>
      </c>
      <c r="Q15" s="121"/>
    </row>
    <row r="16" spans="1:17" x14ac:dyDescent="0.25">
      <c r="A16" s="26" t="s">
        <v>204</v>
      </c>
      <c r="B16" s="81">
        <v>0.554016620498615</v>
      </c>
      <c r="C16" s="81">
        <v>0.91220068415051314</v>
      </c>
      <c r="D16" s="81">
        <v>0.21551724137931033</v>
      </c>
      <c r="E16" s="81"/>
      <c r="F16" s="81">
        <v>0.55865921787709494</v>
      </c>
      <c r="G16" s="81">
        <v>0.84269662921348309</v>
      </c>
      <c r="H16" s="81">
        <v>0.27777777777777779</v>
      </c>
      <c r="I16" s="81"/>
      <c r="J16" s="81">
        <v>0.69686411149825789</v>
      </c>
      <c r="K16" s="81">
        <v>1.4440433212996391</v>
      </c>
      <c r="L16" s="81" t="s">
        <v>191</v>
      </c>
      <c r="M16" s="81"/>
      <c r="N16" s="81">
        <v>0.38834951456310679</v>
      </c>
      <c r="O16" s="81">
        <v>0.4098360655737705</v>
      </c>
      <c r="P16" s="81">
        <v>0.36900369003690037</v>
      </c>
      <c r="Q16" s="121"/>
    </row>
    <row r="17" spans="1:17" x14ac:dyDescent="0.25">
      <c r="A17" s="26" t="s">
        <v>205</v>
      </c>
      <c r="B17" s="81">
        <v>1.8276762402088773</v>
      </c>
      <c r="C17" s="81">
        <v>3.6842105263157889</v>
      </c>
      <c r="D17" s="81" t="s">
        <v>191</v>
      </c>
      <c r="E17" s="81"/>
      <c r="F17" s="81">
        <v>1.2987012987012987</v>
      </c>
      <c r="G17" s="81">
        <v>2.3809523809523809</v>
      </c>
      <c r="H17" s="81" t="s">
        <v>191</v>
      </c>
      <c r="I17" s="81"/>
      <c r="J17" s="81">
        <v>2.0618556701030926</v>
      </c>
      <c r="K17" s="81">
        <v>4.4444444444444446</v>
      </c>
      <c r="L17" s="81" t="s">
        <v>191</v>
      </c>
      <c r="M17" s="81"/>
      <c r="N17" s="81">
        <v>2.2727272727272729</v>
      </c>
      <c r="O17" s="81">
        <v>4.918032786885246</v>
      </c>
      <c r="P17" s="81" t="s">
        <v>191</v>
      </c>
      <c r="Q17" s="121"/>
    </row>
    <row r="18" spans="1:17" x14ac:dyDescent="0.25">
      <c r="A18" s="26" t="s">
        <v>206</v>
      </c>
      <c r="B18" s="81">
        <v>5.0480769230769234</v>
      </c>
      <c r="C18" s="81">
        <v>4.0293040293040292</v>
      </c>
      <c r="D18" s="81">
        <v>5.5456171735241506</v>
      </c>
      <c r="E18" s="81"/>
      <c r="F18" s="81">
        <v>7.803468208092486</v>
      </c>
      <c r="G18" s="81">
        <v>4.7619047619047619</v>
      </c>
      <c r="H18" s="81">
        <v>9.5454545454545467</v>
      </c>
      <c r="I18" s="81"/>
      <c r="J18" s="81">
        <v>5.0691244239631335</v>
      </c>
      <c r="K18" s="81">
        <v>3.0769230769230771</v>
      </c>
      <c r="L18" s="81">
        <v>5.9210526315789469</v>
      </c>
      <c r="M18" s="81"/>
      <c r="N18" s="81">
        <v>1.486988847583643</v>
      </c>
      <c r="O18" s="81">
        <v>3.6585365853658534</v>
      </c>
      <c r="P18" s="81">
        <v>0.53475935828876997</v>
      </c>
      <c r="Q18" s="121"/>
    </row>
    <row r="19" spans="1:17" x14ac:dyDescent="0.25">
      <c r="A19" s="26" t="s">
        <v>207</v>
      </c>
      <c r="B19" s="81">
        <v>8.9947089947089935</v>
      </c>
      <c r="C19" s="81">
        <v>4.838709677419355</v>
      </c>
      <c r="D19" s="81">
        <v>11.023622047244094</v>
      </c>
      <c r="E19" s="81"/>
      <c r="F19" s="81">
        <v>9.183673469387756</v>
      </c>
      <c r="G19" s="81">
        <v>12.5</v>
      </c>
      <c r="H19" s="81">
        <v>8.1081081081081088</v>
      </c>
      <c r="I19" s="81"/>
      <c r="J19" s="81">
        <v>12</v>
      </c>
      <c r="K19" s="81" t="s">
        <v>191</v>
      </c>
      <c r="L19" s="81">
        <v>20.689655172413794</v>
      </c>
      <c r="M19" s="81"/>
      <c r="N19" s="81">
        <v>4.8780487804878048</v>
      </c>
      <c r="O19" s="81" t="s">
        <v>191</v>
      </c>
      <c r="P19" s="81">
        <v>8.3333333333333321</v>
      </c>
      <c r="Q19" s="121"/>
    </row>
    <row r="20" spans="1:17" x14ac:dyDescent="0.25">
      <c r="A20" s="108" t="s">
        <v>208</v>
      </c>
      <c r="B20" s="81">
        <v>8.4995663486556801</v>
      </c>
      <c r="C20" s="81">
        <v>7.6066790352504636</v>
      </c>
      <c r="D20" s="81">
        <v>9.2833876221498368</v>
      </c>
      <c r="E20" s="81"/>
      <c r="F20" s="81">
        <v>11.328976034858387</v>
      </c>
      <c r="G20" s="81">
        <v>13.425925925925927</v>
      </c>
      <c r="H20" s="81">
        <v>9.4650205761316872</v>
      </c>
      <c r="I20" s="81"/>
      <c r="J20" s="81">
        <v>9.7633136094674562</v>
      </c>
      <c r="K20" s="81">
        <v>4.4303797468354427</v>
      </c>
      <c r="L20" s="81">
        <v>14.444444444444443</v>
      </c>
      <c r="M20" s="81"/>
      <c r="N20" s="81">
        <v>3.6516853932584268</v>
      </c>
      <c r="O20" s="81">
        <v>3.0303030303030303</v>
      </c>
      <c r="P20" s="81">
        <v>4.1884816753926701</v>
      </c>
      <c r="Q20" s="121"/>
    </row>
    <row r="21" spans="1:17" x14ac:dyDescent="0.25">
      <c r="A21" s="26" t="s">
        <v>209</v>
      </c>
      <c r="B21" s="81">
        <v>92.198581560283685</v>
      </c>
      <c r="C21" s="81">
        <v>90</v>
      </c>
      <c r="D21" s="81">
        <v>93.406593406593402</v>
      </c>
      <c r="E21" s="81"/>
      <c r="F21" s="81">
        <v>86.764705882352942</v>
      </c>
      <c r="G21" s="81">
        <v>88.461538461538453</v>
      </c>
      <c r="H21" s="81">
        <v>85.714285714285708</v>
      </c>
      <c r="I21" s="81"/>
      <c r="J21" s="81">
        <v>100</v>
      </c>
      <c r="K21" s="81">
        <v>100</v>
      </c>
      <c r="L21" s="81">
        <v>100</v>
      </c>
      <c r="M21" s="81"/>
      <c r="N21" s="81">
        <v>95.121951219512198</v>
      </c>
      <c r="O21" s="81">
        <v>83.333333333333343</v>
      </c>
      <c r="P21" s="81">
        <v>100</v>
      </c>
      <c r="Q21" s="121"/>
    </row>
    <row r="22" spans="1:17" x14ac:dyDescent="0.25">
      <c r="A22" s="26" t="s">
        <v>210</v>
      </c>
      <c r="B22" s="81">
        <v>3.9639639639639639</v>
      </c>
      <c r="C22" s="81">
        <v>2.7559055118110236</v>
      </c>
      <c r="D22" s="81">
        <v>4.9833887043189371</v>
      </c>
      <c r="E22" s="81"/>
      <c r="F22" s="81">
        <v>6.8807339449541285</v>
      </c>
      <c r="G22" s="81">
        <v>3.669724770642202</v>
      </c>
      <c r="H22" s="81">
        <v>10.091743119266056</v>
      </c>
      <c r="I22" s="81"/>
      <c r="J22" s="81">
        <v>1.7441860465116279</v>
      </c>
      <c r="K22" s="81">
        <v>1.3157894736842104</v>
      </c>
      <c r="L22" s="81">
        <v>2.083333333333333</v>
      </c>
      <c r="M22" s="81"/>
      <c r="N22" s="81">
        <v>2.4242424242424243</v>
      </c>
      <c r="O22" s="81">
        <v>2.8985507246376812</v>
      </c>
      <c r="P22" s="81">
        <v>2.083333333333333</v>
      </c>
      <c r="Q22" s="121"/>
    </row>
    <row r="23" spans="1:17" x14ac:dyDescent="0.25">
      <c r="A23" s="26" t="s">
        <v>211</v>
      </c>
      <c r="B23" s="81">
        <v>2.7586206896551726</v>
      </c>
      <c r="C23" s="81">
        <v>4.3478260869565215</v>
      </c>
      <c r="D23" s="81">
        <v>2.0202020202020203</v>
      </c>
      <c r="E23" s="81"/>
      <c r="F23" s="81">
        <v>5.5555555555555554</v>
      </c>
      <c r="G23" s="81">
        <v>8.3333333333333321</v>
      </c>
      <c r="H23" s="81">
        <v>4.1666666666666661</v>
      </c>
      <c r="I23" s="81"/>
      <c r="J23" s="81">
        <v>1.5384615384615385</v>
      </c>
      <c r="K23" s="81">
        <v>3.8461538461538463</v>
      </c>
      <c r="L23" s="81" t="s">
        <v>191</v>
      </c>
      <c r="M23" s="81"/>
      <c r="N23" s="81">
        <v>2.2727272727272729</v>
      </c>
      <c r="O23" s="81" t="s">
        <v>191</v>
      </c>
      <c r="P23" s="81">
        <v>2.7777777777777777</v>
      </c>
      <c r="Q23" s="120"/>
    </row>
    <row r="24" spans="1:17" x14ac:dyDescent="0.25">
      <c r="A24" s="26" t="s">
        <v>212</v>
      </c>
      <c r="B24" s="81">
        <v>4.7619047619047619</v>
      </c>
      <c r="C24" s="81">
        <v>3.9473684210526314</v>
      </c>
      <c r="D24" s="81">
        <v>5.3097345132743365</v>
      </c>
      <c r="E24" s="81"/>
      <c r="F24" s="81">
        <v>8.1218274111675122</v>
      </c>
      <c r="G24" s="81">
        <v>6.9444444444444446</v>
      </c>
      <c r="H24" s="81">
        <v>8.7999999999999989</v>
      </c>
      <c r="I24" s="81"/>
      <c r="J24" s="81">
        <v>2.5316455696202533</v>
      </c>
      <c r="K24" s="81">
        <v>2.7777777777777777</v>
      </c>
      <c r="L24" s="81">
        <v>2.3255813953488373</v>
      </c>
      <c r="M24" s="81"/>
      <c r="N24" s="81" t="s">
        <v>191</v>
      </c>
      <c r="O24" s="81" t="s">
        <v>191</v>
      </c>
      <c r="P24" s="81" t="s">
        <v>191</v>
      </c>
      <c r="Q24" s="121"/>
    </row>
    <row r="25" spans="1:17" x14ac:dyDescent="0.25">
      <c r="A25" s="26" t="s">
        <v>213</v>
      </c>
      <c r="B25" s="81">
        <v>14.506769825918761</v>
      </c>
      <c r="C25" s="81">
        <v>18.562874251497004</v>
      </c>
      <c r="D25" s="81">
        <v>12.571428571428573</v>
      </c>
      <c r="E25" s="81"/>
      <c r="F25" s="81">
        <v>20.535714285714285</v>
      </c>
      <c r="G25" s="81">
        <v>27.536231884057973</v>
      </c>
      <c r="H25" s="81">
        <v>17.419354838709676</v>
      </c>
      <c r="I25" s="81"/>
      <c r="J25" s="81">
        <v>10.48951048951049</v>
      </c>
      <c r="K25" s="81">
        <v>8.1081081081081088</v>
      </c>
      <c r="L25" s="81">
        <v>11.320754716981133</v>
      </c>
      <c r="M25" s="81"/>
      <c r="N25" s="81">
        <v>9.3333333333333339</v>
      </c>
      <c r="O25" s="81">
        <v>14.754098360655737</v>
      </c>
      <c r="P25" s="81">
        <v>5.6179775280898872</v>
      </c>
      <c r="Q25" s="121"/>
    </row>
    <row r="26" spans="1:17" x14ac:dyDescent="0.25">
      <c r="A26" s="26" t="s">
        <v>214</v>
      </c>
      <c r="B26" s="81">
        <v>5.2364864864864868</v>
      </c>
      <c r="C26" s="81">
        <v>7.109004739336493</v>
      </c>
      <c r="D26" s="81">
        <v>4.1994750656167978</v>
      </c>
      <c r="E26" s="81"/>
      <c r="F26" s="81">
        <v>12.280701754385964</v>
      </c>
      <c r="G26" s="81">
        <v>14.893617021276595</v>
      </c>
      <c r="H26" s="81">
        <v>10.44776119402985</v>
      </c>
      <c r="I26" s="81"/>
      <c r="J26" s="81">
        <v>1.7341040462427744</v>
      </c>
      <c r="K26" s="81">
        <v>2.0408163265306123</v>
      </c>
      <c r="L26" s="81">
        <v>1.6129032258064515</v>
      </c>
      <c r="M26" s="81"/>
      <c r="N26" s="81" t="s">
        <v>191</v>
      </c>
      <c r="O26" s="81" t="s">
        <v>191</v>
      </c>
      <c r="P26" s="81" t="s">
        <v>191</v>
      </c>
      <c r="Q26" s="121"/>
    </row>
    <row r="27" spans="1:17" x14ac:dyDescent="0.25">
      <c r="A27" s="26" t="s">
        <v>215</v>
      </c>
      <c r="B27" s="81">
        <v>4.8672566371681416</v>
      </c>
      <c r="C27" s="81">
        <v>5.4054054054054053</v>
      </c>
      <c r="D27" s="81">
        <v>4.3478260869565215</v>
      </c>
      <c r="E27" s="81"/>
      <c r="F27" s="81">
        <v>5.1948051948051948</v>
      </c>
      <c r="G27" s="81">
        <v>6</v>
      </c>
      <c r="H27" s="81">
        <v>3.7037037037037033</v>
      </c>
      <c r="I27" s="81"/>
      <c r="J27" s="81">
        <v>9.2307692307692317</v>
      </c>
      <c r="K27" s="81">
        <v>8.3333333333333321</v>
      </c>
      <c r="L27" s="81">
        <v>9.7560975609756095</v>
      </c>
      <c r="M27" s="81"/>
      <c r="N27" s="81">
        <v>1.1904761904761905</v>
      </c>
      <c r="O27" s="81">
        <v>2.7027027027027026</v>
      </c>
      <c r="P27" s="81" t="s">
        <v>191</v>
      </c>
      <c r="Q27" s="121"/>
    </row>
    <row r="28" spans="1:17" x14ac:dyDescent="0.25">
      <c r="A28" s="26" t="s">
        <v>216</v>
      </c>
      <c r="B28" s="81">
        <v>32.231404958677686</v>
      </c>
      <c r="C28" s="81">
        <v>34.027777777777779</v>
      </c>
      <c r="D28" s="81">
        <v>31.05022831050228</v>
      </c>
      <c r="E28" s="81"/>
      <c r="F28" s="81">
        <v>46.987951807228917</v>
      </c>
      <c r="G28" s="81">
        <v>57.142857142857139</v>
      </c>
      <c r="H28" s="81">
        <v>40.776699029126213</v>
      </c>
      <c r="I28" s="81"/>
      <c r="J28" s="81">
        <v>27.956989247311824</v>
      </c>
      <c r="K28" s="81">
        <v>22.727272727272727</v>
      </c>
      <c r="L28" s="81">
        <v>32.653061224489797</v>
      </c>
      <c r="M28" s="81"/>
      <c r="N28" s="81">
        <v>12.5</v>
      </c>
      <c r="O28" s="81">
        <v>8.1081081081081088</v>
      </c>
      <c r="P28" s="81">
        <v>14.925373134328357</v>
      </c>
      <c r="Q28" s="121"/>
    </row>
    <row r="29" spans="1:17" x14ac:dyDescent="0.25">
      <c r="A29" s="26" t="s">
        <v>217</v>
      </c>
      <c r="B29" s="81">
        <v>7.6129032258064511</v>
      </c>
      <c r="C29" s="81">
        <v>9.7402597402597415</v>
      </c>
      <c r="D29" s="81">
        <v>6.209850107066381</v>
      </c>
      <c r="E29" s="81"/>
      <c r="F29" s="81">
        <v>11.838006230529595</v>
      </c>
      <c r="G29" s="81">
        <v>17.355371900826448</v>
      </c>
      <c r="H29" s="81">
        <v>8.5</v>
      </c>
      <c r="I29" s="81"/>
      <c r="J29" s="81">
        <v>4.2471042471042466</v>
      </c>
      <c r="K29" s="81">
        <v>4.5045045045045047</v>
      </c>
      <c r="L29" s="81">
        <v>4.0540540540540544</v>
      </c>
      <c r="M29" s="81"/>
      <c r="N29" s="81">
        <v>5.1282051282051277</v>
      </c>
      <c r="O29" s="81">
        <v>5.2631578947368416</v>
      </c>
      <c r="P29" s="81">
        <v>5.0420168067226889</v>
      </c>
      <c r="Q29" s="121"/>
    </row>
    <row r="30" spans="1:17" x14ac:dyDescent="0.25">
      <c r="A30" s="26" t="s">
        <v>218</v>
      </c>
      <c r="B30" s="81" t="s">
        <v>191</v>
      </c>
      <c r="C30" s="81" t="s">
        <v>191</v>
      </c>
      <c r="D30" s="81" t="s">
        <v>191</v>
      </c>
      <c r="E30" s="81"/>
      <c r="F30" s="81" t="s">
        <v>191</v>
      </c>
      <c r="G30" s="81" t="s">
        <v>191</v>
      </c>
      <c r="H30" s="81" t="s">
        <v>191</v>
      </c>
      <c r="I30" s="81"/>
      <c r="J30" s="81" t="s">
        <v>191</v>
      </c>
      <c r="K30" s="81" t="s">
        <v>191</v>
      </c>
      <c r="L30" s="81" t="s">
        <v>191</v>
      </c>
      <c r="M30" s="81"/>
      <c r="N30" s="81" t="s">
        <v>191</v>
      </c>
      <c r="O30" s="81" t="s">
        <v>191</v>
      </c>
      <c r="P30" s="81" t="s">
        <v>191</v>
      </c>
      <c r="Q30" s="121"/>
    </row>
    <row r="31" spans="1:17" x14ac:dyDescent="0.25">
      <c r="A31" s="26" t="s">
        <v>219</v>
      </c>
      <c r="B31" s="81">
        <v>2.8571428571428572</v>
      </c>
      <c r="C31" s="81">
        <v>0.84033613445378152</v>
      </c>
      <c r="D31" s="81">
        <v>3.7593984962406015</v>
      </c>
      <c r="E31" s="81"/>
      <c r="F31" s="81">
        <v>1.4598540145985401</v>
      </c>
      <c r="G31" s="81">
        <v>1.8867924528301887</v>
      </c>
      <c r="H31" s="81">
        <v>1.1904761904761905</v>
      </c>
      <c r="I31" s="81"/>
      <c r="J31" s="81">
        <v>1.3793103448275863</v>
      </c>
      <c r="K31" s="81" t="s">
        <v>191</v>
      </c>
      <c r="L31" s="81">
        <v>1.834862385321101</v>
      </c>
      <c r="M31" s="81"/>
      <c r="N31" s="81">
        <v>6.7961165048543686</v>
      </c>
      <c r="O31" s="81" t="s">
        <v>191</v>
      </c>
      <c r="P31" s="81">
        <v>9.5890410958904102</v>
      </c>
      <c r="Q31" s="121"/>
    </row>
    <row r="32" spans="1:17" x14ac:dyDescent="0.25">
      <c r="A32" s="26" t="s">
        <v>220</v>
      </c>
      <c r="B32" s="81">
        <v>38.636363636363633</v>
      </c>
      <c r="C32" s="81">
        <v>47.368421052631575</v>
      </c>
      <c r="D32" s="81">
        <v>35.775862068965516</v>
      </c>
      <c r="E32" s="81"/>
      <c r="F32" s="81">
        <v>53.293413173652695</v>
      </c>
      <c r="G32" s="81">
        <v>60.416666666666664</v>
      </c>
      <c r="H32" s="81">
        <v>50.420168067226889</v>
      </c>
      <c r="I32" s="81"/>
      <c r="J32" s="81">
        <v>22.666666666666664</v>
      </c>
      <c r="K32" s="81">
        <v>21.052631578947366</v>
      </c>
      <c r="L32" s="81">
        <v>23.214285714285715</v>
      </c>
      <c r="M32" s="81"/>
      <c r="N32" s="81">
        <v>19.696969696969695</v>
      </c>
      <c r="O32" s="81">
        <v>33.333333333333329</v>
      </c>
      <c r="P32" s="81">
        <v>17.543859649122805</v>
      </c>
      <c r="Q32" s="121"/>
    </row>
    <row r="33" spans="1:17" x14ac:dyDescent="0.25">
      <c r="A33" s="26" t="s">
        <v>221</v>
      </c>
      <c r="B33" s="81">
        <v>3.5043804755944929</v>
      </c>
      <c r="C33" s="81">
        <v>6.7193675889328066</v>
      </c>
      <c r="D33" s="81">
        <v>2.0146520146520146</v>
      </c>
      <c r="E33" s="81"/>
      <c r="F33" s="81">
        <v>3.0030030030030028</v>
      </c>
      <c r="G33" s="81">
        <v>5.46875</v>
      </c>
      <c r="H33" s="81">
        <v>1.4634146341463417</v>
      </c>
      <c r="I33" s="81"/>
      <c r="J33" s="81">
        <v>3.169014084507042</v>
      </c>
      <c r="K33" s="81">
        <v>4.9382716049382713</v>
      </c>
      <c r="L33" s="81">
        <v>2.4630541871921183</v>
      </c>
      <c r="M33" s="81"/>
      <c r="N33" s="81">
        <v>4.9450549450549453</v>
      </c>
      <c r="O33" s="81">
        <v>13.636363636363635</v>
      </c>
      <c r="P33" s="81">
        <v>2.1739130434782608</v>
      </c>
      <c r="Q33" s="121"/>
    </row>
    <row r="34" spans="1:17" ht="15.75" thickBot="1" x14ac:dyDescent="0.3">
      <c r="A34" s="27" t="s">
        <v>222</v>
      </c>
      <c r="B34" s="140">
        <v>30</v>
      </c>
      <c r="C34" s="140">
        <v>30.487804878048781</v>
      </c>
      <c r="D34" s="140">
        <v>29.787234042553191</v>
      </c>
      <c r="E34" s="140"/>
      <c r="F34" s="140">
        <v>32.786885245901637</v>
      </c>
      <c r="G34" s="140">
        <v>25.641025641025639</v>
      </c>
      <c r="H34" s="140">
        <v>36.144578313253014</v>
      </c>
      <c r="I34" s="140"/>
      <c r="J34" s="140">
        <v>28.431372549019606</v>
      </c>
      <c r="K34" s="140">
        <v>31.428571428571427</v>
      </c>
      <c r="L34" s="140">
        <v>26.865671641791046</v>
      </c>
      <c r="M34" s="140"/>
      <c r="N34" s="140">
        <v>26.086956521739129</v>
      </c>
      <c r="O34" s="140">
        <v>50</v>
      </c>
      <c r="P34" s="140">
        <v>21.052631578947366</v>
      </c>
    </row>
    <row r="35" spans="1:17" x14ac:dyDescent="0.25">
      <c r="A35" s="218" t="s">
        <v>122</v>
      </c>
      <c r="B35" s="218"/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Q35" s="121"/>
    </row>
    <row r="36" spans="1:17" x14ac:dyDescent="0.25">
      <c r="Q36" s="121"/>
    </row>
    <row r="37" spans="1:17" x14ac:dyDescent="0.25">
      <c r="Q37" s="121"/>
    </row>
    <row r="38" spans="1:17" x14ac:dyDescent="0.25">
      <c r="Q38" s="121"/>
    </row>
    <row r="39" spans="1:17" x14ac:dyDescent="0.25">
      <c r="Q39" s="121"/>
    </row>
    <row r="40" spans="1:17" x14ac:dyDescent="0.25">
      <c r="Q40" s="120"/>
    </row>
    <row r="41" spans="1:17" x14ac:dyDescent="0.25">
      <c r="Q41" s="121"/>
    </row>
    <row r="42" spans="1:17" x14ac:dyDescent="0.25">
      <c r="Q42" s="121"/>
    </row>
    <row r="43" spans="1:17" x14ac:dyDescent="0.25">
      <c r="Q43" s="121"/>
    </row>
  </sheetData>
  <mergeCells count="11">
    <mergeCell ref="A35:O35"/>
    <mergeCell ref="A1:P1"/>
    <mergeCell ref="A2:P2"/>
    <mergeCell ref="A3:P3"/>
    <mergeCell ref="A4:P4"/>
    <mergeCell ref="A5:P5"/>
    <mergeCell ref="A6:A7"/>
    <mergeCell ref="B6:D6"/>
    <mergeCell ref="F6:H6"/>
    <mergeCell ref="J6:L6"/>
    <mergeCell ref="N6:P6"/>
  </mergeCells>
  <hyperlinks>
    <hyperlink ref="Q2" location="Contenido!A1" display="Contenido" xr:uid="{717E6DC3-5EFB-4EFE-8B63-AC19DED756F9}"/>
  </hyperlinks>
  <pageMargins left="0.7" right="0.7" top="0.75" bottom="0.75" header="0.3" footer="0.3"/>
  <pageSetup orientation="landscape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1236C-7BAA-456A-A1AB-6C6809F06ACA}">
  <sheetPr>
    <tabColor rgb="FFCFAC65"/>
    <pageSetUpPr fitToPage="1"/>
  </sheetPr>
  <dimension ref="A2:L45"/>
  <sheetViews>
    <sheetView showGridLines="0" zoomScaleNormal="100" workbookViewId="0">
      <selection activeCell="L2" sqref="L2"/>
    </sheetView>
  </sheetViews>
  <sheetFormatPr baseColWidth="10" defaultColWidth="11.42578125" defaultRowHeight="15" customHeight="1" x14ac:dyDescent="0.2"/>
  <cols>
    <col min="1" max="11" width="11" style="28" customWidth="1"/>
    <col min="12" max="12" width="14" style="119" customWidth="1"/>
    <col min="13" max="16384" width="11.42578125" style="28"/>
  </cols>
  <sheetData>
    <row r="2" spans="1:12" ht="15" customHeight="1" thickBot="1" x14ac:dyDescent="0.25">
      <c r="L2" s="114" t="s">
        <v>0</v>
      </c>
    </row>
    <row r="3" spans="1:12" ht="15" customHeight="1" x14ac:dyDescent="0.2">
      <c r="B3" s="239" t="s">
        <v>106</v>
      </c>
      <c r="C3" s="240"/>
      <c r="D3" s="240"/>
      <c r="E3" s="240"/>
      <c r="F3" s="240"/>
      <c r="G3" s="240"/>
      <c r="H3" s="240"/>
      <c r="I3" s="240"/>
      <c r="J3" s="241"/>
      <c r="K3" s="91"/>
    </row>
    <row r="4" spans="1:12" ht="15" customHeight="1" x14ac:dyDescent="0.2">
      <c r="A4" s="29"/>
      <c r="B4" s="242"/>
      <c r="C4" s="243"/>
      <c r="D4" s="243"/>
      <c r="E4" s="243"/>
      <c r="F4" s="243"/>
      <c r="G4" s="243"/>
      <c r="H4" s="243"/>
      <c r="I4" s="243"/>
      <c r="J4" s="244"/>
      <c r="K4" s="91"/>
    </row>
    <row r="5" spans="1:12" ht="15" customHeight="1" x14ac:dyDescent="0.2">
      <c r="A5" s="29"/>
      <c r="B5" s="242"/>
      <c r="C5" s="243"/>
      <c r="D5" s="243"/>
      <c r="E5" s="243"/>
      <c r="F5" s="243"/>
      <c r="G5" s="243"/>
      <c r="H5" s="243"/>
      <c r="I5" s="243"/>
      <c r="J5" s="244"/>
      <c r="K5" s="91"/>
      <c r="L5" s="120"/>
    </row>
    <row r="6" spans="1:12" ht="15" customHeight="1" x14ac:dyDescent="0.2">
      <c r="A6" s="29"/>
      <c r="B6" s="242"/>
      <c r="C6" s="243"/>
      <c r="D6" s="243"/>
      <c r="E6" s="243"/>
      <c r="F6" s="243"/>
      <c r="G6" s="243"/>
      <c r="H6" s="243"/>
      <c r="I6" s="243"/>
      <c r="J6" s="244"/>
      <c r="K6" s="104"/>
      <c r="L6" s="120"/>
    </row>
    <row r="7" spans="1:12" ht="15" customHeight="1" x14ac:dyDescent="0.2">
      <c r="A7" s="29"/>
      <c r="B7" s="242"/>
      <c r="C7" s="243"/>
      <c r="D7" s="243"/>
      <c r="E7" s="243"/>
      <c r="F7" s="243"/>
      <c r="G7" s="243"/>
      <c r="H7" s="243"/>
      <c r="I7" s="243"/>
      <c r="J7" s="244"/>
      <c r="K7" s="104"/>
    </row>
    <row r="8" spans="1:12" ht="15" customHeight="1" x14ac:dyDescent="0.2">
      <c r="A8" s="29"/>
      <c r="B8" s="242"/>
      <c r="C8" s="243"/>
      <c r="D8" s="243"/>
      <c r="E8" s="243"/>
      <c r="F8" s="243"/>
      <c r="G8" s="243"/>
      <c r="H8" s="243"/>
      <c r="I8" s="243"/>
      <c r="J8" s="244"/>
      <c r="K8" s="104"/>
      <c r="L8" s="120"/>
    </row>
    <row r="9" spans="1:12" ht="15" customHeight="1" x14ac:dyDescent="0.2">
      <c r="A9" s="29"/>
      <c r="B9" s="242"/>
      <c r="C9" s="243"/>
      <c r="D9" s="243"/>
      <c r="E9" s="243"/>
      <c r="F9" s="243"/>
      <c r="G9" s="243"/>
      <c r="H9" s="243"/>
      <c r="I9" s="243"/>
      <c r="J9" s="244"/>
      <c r="K9" s="104"/>
    </row>
    <row r="10" spans="1:12" ht="15" customHeight="1" x14ac:dyDescent="0.2">
      <c r="A10" s="29"/>
      <c r="B10" s="242"/>
      <c r="C10" s="243"/>
      <c r="D10" s="243"/>
      <c r="E10" s="243"/>
      <c r="F10" s="243"/>
      <c r="G10" s="243"/>
      <c r="H10" s="243"/>
      <c r="I10" s="243"/>
      <c r="J10" s="244"/>
      <c r="K10" s="104"/>
      <c r="L10" s="120"/>
    </row>
    <row r="11" spans="1:12" ht="15" customHeight="1" x14ac:dyDescent="0.2">
      <c r="A11" s="29"/>
      <c r="B11" s="242"/>
      <c r="C11" s="243"/>
      <c r="D11" s="243"/>
      <c r="E11" s="243"/>
      <c r="F11" s="243"/>
      <c r="G11" s="243"/>
      <c r="H11" s="243"/>
      <c r="I11" s="243"/>
      <c r="J11" s="244"/>
      <c r="K11" s="104"/>
    </row>
    <row r="12" spans="1:12" ht="15" customHeight="1" x14ac:dyDescent="0.2">
      <c r="A12" s="29"/>
      <c r="B12" s="242"/>
      <c r="C12" s="243"/>
      <c r="D12" s="243"/>
      <c r="E12" s="243"/>
      <c r="F12" s="243"/>
      <c r="G12" s="243"/>
      <c r="H12" s="243"/>
      <c r="I12" s="243"/>
      <c r="J12" s="244"/>
      <c r="K12" s="104"/>
    </row>
    <row r="13" spans="1:12" ht="15" customHeight="1" x14ac:dyDescent="0.2">
      <c r="A13" s="29"/>
      <c r="B13" s="242"/>
      <c r="C13" s="243"/>
      <c r="D13" s="243"/>
      <c r="E13" s="243"/>
      <c r="F13" s="243"/>
      <c r="G13" s="243"/>
      <c r="H13" s="243"/>
      <c r="I13" s="243"/>
      <c r="J13" s="244"/>
      <c r="K13" s="104"/>
    </row>
    <row r="14" spans="1:12" ht="15" customHeight="1" x14ac:dyDescent="0.2">
      <c r="A14" s="29"/>
      <c r="B14" s="242"/>
      <c r="C14" s="243"/>
      <c r="D14" s="243"/>
      <c r="E14" s="243"/>
      <c r="F14" s="243"/>
      <c r="G14" s="243"/>
      <c r="H14" s="243"/>
      <c r="I14" s="243"/>
      <c r="J14" s="244"/>
      <c r="K14" s="104"/>
      <c r="L14" s="121"/>
    </row>
    <row r="15" spans="1:12" ht="15" customHeight="1" x14ac:dyDescent="0.2">
      <c r="A15" s="29"/>
      <c r="B15" s="242"/>
      <c r="C15" s="243"/>
      <c r="D15" s="243"/>
      <c r="E15" s="243"/>
      <c r="F15" s="243"/>
      <c r="G15" s="243"/>
      <c r="H15" s="243"/>
      <c r="I15" s="243"/>
      <c r="J15" s="244"/>
      <c r="K15" s="104"/>
      <c r="L15" s="120"/>
    </row>
    <row r="16" spans="1:12" ht="15" customHeight="1" x14ac:dyDescent="0.2">
      <c r="A16" s="29"/>
      <c r="B16" s="242"/>
      <c r="C16" s="243"/>
      <c r="D16" s="243"/>
      <c r="E16" s="243"/>
      <c r="F16" s="243"/>
      <c r="G16" s="243"/>
      <c r="H16" s="243"/>
      <c r="I16" s="243"/>
      <c r="J16" s="244"/>
      <c r="K16" s="104"/>
      <c r="L16" s="121"/>
    </row>
    <row r="17" spans="1:12" ht="15" customHeight="1" x14ac:dyDescent="0.2">
      <c r="A17" s="29"/>
      <c r="B17" s="242"/>
      <c r="C17" s="243"/>
      <c r="D17" s="243"/>
      <c r="E17" s="243"/>
      <c r="F17" s="243"/>
      <c r="G17" s="243"/>
      <c r="H17" s="243"/>
      <c r="I17" s="243"/>
      <c r="J17" s="244"/>
      <c r="K17" s="104"/>
      <c r="L17" s="121"/>
    </row>
    <row r="18" spans="1:12" ht="15" customHeight="1" x14ac:dyDescent="0.2">
      <c r="A18" s="29"/>
      <c r="B18" s="242"/>
      <c r="C18" s="243"/>
      <c r="D18" s="243"/>
      <c r="E18" s="243"/>
      <c r="F18" s="243"/>
      <c r="G18" s="243"/>
      <c r="H18" s="243"/>
      <c r="I18" s="243"/>
      <c r="J18" s="244"/>
      <c r="K18" s="104"/>
      <c r="L18" s="121"/>
    </row>
    <row r="19" spans="1:12" ht="15" customHeight="1" x14ac:dyDescent="0.2">
      <c r="B19" s="242"/>
      <c r="C19" s="243"/>
      <c r="D19" s="243"/>
      <c r="E19" s="243"/>
      <c r="F19" s="243"/>
      <c r="G19" s="243"/>
      <c r="H19" s="243"/>
      <c r="I19" s="243"/>
      <c r="J19" s="244"/>
      <c r="K19" s="104"/>
      <c r="L19" s="121"/>
    </row>
    <row r="20" spans="1:12" ht="15" customHeight="1" x14ac:dyDescent="0.2">
      <c r="B20" s="242"/>
      <c r="C20" s="243"/>
      <c r="D20" s="243"/>
      <c r="E20" s="243"/>
      <c r="F20" s="243"/>
      <c r="G20" s="243"/>
      <c r="H20" s="243"/>
      <c r="I20" s="243"/>
      <c r="J20" s="244"/>
      <c r="K20" s="91"/>
      <c r="L20" s="121"/>
    </row>
    <row r="21" spans="1:12" ht="15" customHeight="1" x14ac:dyDescent="0.2">
      <c r="B21" s="242"/>
      <c r="C21" s="243"/>
      <c r="D21" s="243"/>
      <c r="E21" s="243"/>
      <c r="F21" s="243"/>
      <c r="G21" s="243"/>
      <c r="H21" s="243"/>
      <c r="I21" s="243"/>
      <c r="J21" s="244"/>
      <c r="K21" s="91"/>
      <c r="L21" s="121"/>
    </row>
    <row r="22" spans="1:12" ht="15" customHeight="1" thickBot="1" x14ac:dyDescent="0.25">
      <c r="B22" s="245"/>
      <c r="C22" s="246"/>
      <c r="D22" s="246"/>
      <c r="E22" s="246"/>
      <c r="F22" s="246"/>
      <c r="G22" s="246"/>
      <c r="H22" s="246"/>
      <c r="I22" s="246"/>
      <c r="J22" s="247"/>
      <c r="K22" s="91"/>
      <c r="L22" s="121"/>
    </row>
    <row r="23" spans="1:12" ht="15" customHeight="1" x14ac:dyDescent="0.2">
      <c r="L23" s="121"/>
    </row>
    <row r="24" spans="1:12" ht="15" customHeight="1" x14ac:dyDescent="0.2">
      <c r="L24" s="120"/>
    </row>
    <row r="25" spans="1:12" ht="15" customHeight="1" x14ac:dyDescent="0.2">
      <c r="L25" s="121"/>
    </row>
    <row r="26" spans="1:12" ht="15" customHeight="1" x14ac:dyDescent="0.2">
      <c r="L26" s="121"/>
    </row>
    <row r="27" spans="1:12" ht="15" customHeight="1" x14ac:dyDescent="0.2">
      <c r="L27" s="121"/>
    </row>
    <row r="28" spans="1:12" ht="15" customHeight="1" x14ac:dyDescent="0.2">
      <c r="L28" s="121"/>
    </row>
    <row r="29" spans="1:12" ht="15" customHeight="1" x14ac:dyDescent="0.2">
      <c r="L29" s="121"/>
    </row>
    <row r="30" spans="1:12" ht="15" customHeight="1" x14ac:dyDescent="0.2">
      <c r="L30" s="121"/>
    </row>
    <row r="31" spans="1:12" ht="15" customHeight="1" x14ac:dyDescent="0.2">
      <c r="L31" s="121"/>
    </row>
    <row r="32" spans="1:12" ht="15" customHeight="1" x14ac:dyDescent="0.2">
      <c r="L32" s="121"/>
    </row>
    <row r="33" spans="12:12" ht="15" customHeight="1" x14ac:dyDescent="0.2">
      <c r="L33" s="121"/>
    </row>
    <row r="34" spans="12:12" ht="15" customHeight="1" x14ac:dyDescent="0.2">
      <c r="L34" s="121"/>
    </row>
    <row r="36" spans="12:12" ht="15" customHeight="1" x14ac:dyDescent="0.2">
      <c r="L36" s="121"/>
    </row>
    <row r="37" spans="12:12" ht="15" customHeight="1" x14ac:dyDescent="0.2">
      <c r="L37" s="121"/>
    </row>
    <row r="38" spans="12:12" ht="15" customHeight="1" x14ac:dyDescent="0.2">
      <c r="L38" s="121"/>
    </row>
    <row r="39" spans="12:12" ht="15" customHeight="1" x14ac:dyDescent="0.2">
      <c r="L39" s="121"/>
    </row>
    <row r="40" spans="12:12" ht="15" customHeight="1" x14ac:dyDescent="0.2">
      <c r="L40" s="121"/>
    </row>
    <row r="41" spans="12:12" ht="15" customHeight="1" x14ac:dyDescent="0.2">
      <c r="L41" s="121"/>
    </row>
    <row r="42" spans="12:12" ht="15" customHeight="1" x14ac:dyDescent="0.2">
      <c r="L42" s="120"/>
    </row>
    <row r="43" spans="12:12" ht="15" customHeight="1" x14ac:dyDescent="0.2">
      <c r="L43" s="121"/>
    </row>
    <row r="44" spans="12:12" ht="15" customHeight="1" x14ac:dyDescent="0.2">
      <c r="L44" s="121"/>
    </row>
    <row r="45" spans="12:12" ht="15" customHeight="1" x14ac:dyDescent="0.2">
      <c r="L45" s="121"/>
    </row>
  </sheetData>
  <mergeCells count="1">
    <mergeCell ref="B3:J22"/>
  </mergeCells>
  <hyperlinks>
    <hyperlink ref="L2" location="Contenido!A1" display="Contenido" xr:uid="{F1055599-D82A-4699-8F61-9D20FD7EC9CF}"/>
  </hyperlinks>
  <printOptions horizontalCentered="1"/>
  <pageMargins left="0.70866141732283472" right="0.70866141732283472" top="0.74803149606299213" bottom="0.74803149606299213" header="0.31496062992125984" footer="0.31496062992125984"/>
  <pageSetup scale="63" orientation="landscape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D3435-1A67-456D-8173-63FA7E48F25E}">
  <sheetPr>
    <tabColor rgb="FFF2DAB1"/>
    <pageSetUpPr fitToPage="1"/>
  </sheetPr>
  <dimension ref="A1:Q54"/>
  <sheetViews>
    <sheetView showGridLines="0" workbookViewId="0">
      <selection activeCell="Q2" sqref="Q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7109375" customWidth="1"/>
    <col min="6" max="8" width="8.28515625" customWidth="1"/>
    <col min="9" max="9" width="1.28515625" customWidth="1"/>
    <col min="10" max="12" width="8.28515625" customWidth="1"/>
    <col min="13" max="13" width="1.7109375" customWidth="1"/>
    <col min="14" max="16" width="8.28515625" customWidth="1"/>
    <col min="17" max="17" width="14" style="119" customWidth="1"/>
  </cols>
  <sheetData>
    <row r="1" spans="1:17" x14ac:dyDescent="0.25">
      <c r="A1" s="223" t="s">
        <v>322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</row>
    <row r="2" spans="1:17" x14ac:dyDescent="0.25">
      <c r="A2" s="223" t="s">
        <v>323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114" t="s">
        <v>0</v>
      </c>
    </row>
    <row r="3" spans="1:17" x14ac:dyDescent="0.25">
      <c r="A3" s="223" t="s">
        <v>324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</row>
    <row r="4" spans="1:17" x14ac:dyDescent="0.25">
      <c r="A4" s="224" t="s">
        <v>230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</row>
    <row r="5" spans="1:17" x14ac:dyDescent="0.25">
      <c r="A5" s="224" t="s">
        <v>182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120"/>
    </row>
    <row r="6" spans="1:17" x14ac:dyDescent="0.25">
      <c r="A6" s="227" t="s">
        <v>196</v>
      </c>
      <c r="B6" s="226" t="s">
        <v>130</v>
      </c>
      <c r="C6" s="226"/>
      <c r="D6" s="226"/>
      <c r="E6" s="82"/>
      <c r="F6" s="226" t="s">
        <v>149</v>
      </c>
      <c r="G6" s="226"/>
      <c r="H6" s="226"/>
      <c r="I6" s="82"/>
      <c r="J6" s="226" t="s">
        <v>150</v>
      </c>
      <c r="K6" s="226"/>
      <c r="L6" s="226"/>
      <c r="M6" s="82"/>
      <c r="N6" s="226" t="s">
        <v>151</v>
      </c>
      <c r="O6" s="226"/>
      <c r="P6" s="226"/>
    </row>
    <row r="7" spans="1:17" x14ac:dyDescent="0.25">
      <c r="A7" s="227"/>
      <c r="B7" s="83" t="s">
        <v>130</v>
      </c>
      <c r="C7" s="83" t="s">
        <v>184</v>
      </c>
      <c r="D7" s="83" t="s">
        <v>185</v>
      </c>
      <c r="E7" s="82"/>
      <c r="F7" s="83" t="s">
        <v>130</v>
      </c>
      <c r="G7" s="83" t="s">
        <v>184</v>
      </c>
      <c r="H7" s="83" t="s">
        <v>185</v>
      </c>
      <c r="I7" s="82"/>
      <c r="J7" s="83" t="s">
        <v>130</v>
      </c>
      <c r="K7" s="83" t="s">
        <v>184</v>
      </c>
      <c r="L7" s="83" t="s">
        <v>185</v>
      </c>
      <c r="M7" s="82"/>
      <c r="N7" s="83" t="s">
        <v>130</v>
      </c>
      <c r="O7" s="83" t="s">
        <v>184</v>
      </c>
      <c r="P7" s="83" t="s">
        <v>185</v>
      </c>
      <c r="Q7" s="120"/>
    </row>
    <row r="8" spans="1:17" ht="3" customHeight="1" x14ac:dyDescent="0.25">
      <c r="B8" s="111"/>
      <c r="C8" s="111"/>
      <c r="D8" s="111"/>
      <c r="E8" s="112"/>
      <c r="F8" s="111"/>
      <c r="G8" s="111"/>
      <c r="H8" s="111"/>
      <c r="I8" s="112"/>
      <c r="J8" s="111"/>
      <c r="K8" s="111"/>
      <c r="L8" s="111"/>
      <c r="M8" s="112"/>
      <c r="N8" s="111"/>
      <c r="O8" s="111"/>
      <c r="P8" s="111"/>
      <c r="Q8" s="120"/>
    </row>
    <row r="9" spans="1:17" x14ac:dyDescent="0.25">
      <c r="A9" s="103" t="s">
        <v>147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20"/>
    </row>
    <row r="10" spans="1:17" x14ac:dyDescent="0.25">
      <c r="A10" s="25" t="s">
        <v>130</v>
      </c>
      <c r="B10" s="145">
        <f>SUM(B11:B20)</f>
        <v>651</v>
      </c>
      <c r="C10" s="145">
        <f t="shared" ref="C10:P10" si="0">SUM(C11:C20)</f>
        <v>391</v>
      </c>
      <c r="D10" s="145">
        <f t="shared" si="0"/>
        <v>260</v>
      </c>
      <c r="E10" s="145"/>
      <c r="F10" s="145">
        <f t="shared" si="0"/>
        <v>38</v>
      </c>
      <c r="G10" s="145">
        <f t="shared" si="0"/>
        <v>24</v>
      </c>
      <c r="H10" s="145">
        <f t="shared" si="0"/>
        <v>14</v>
      </c>
      <c r="I10" s="145"/>
      <c r="J10" s="145">
        <f t="shared" si="0"/>
        <v>198</v>
      </c>
      <c r="K10" s="145">
        <f t="shared" si="0"/>
        <v>121</v>
      </c>
      <c r="L10" s="145">
        <f t="shared" si="0"/>
        <v>77</v>
      </c>
      <c r="M10" s="145"/>
      <c r="N10" s="145">
        <f t="shared" si="0"/>
        <v>415</v>
      </c>
      <c r="O10" s="145">
        <f t="shared" si="0"/>
        <v>246</v>
      </c>
      <c r="P10" s="145">
        <f t="shared" si="0"/>
        <v>169</v>
      </c>
    </row>
    <row r="11" spans="1:17" x14ac:dyDescent="0.25">
      <c r="A11" s="26" t="s">
        <v>197</v>
      </c>
      <c r="B11" s="146">
        <f>+F11+J11+N11</f>
        <v>210</v>
      </c>
      <c r="C11" s="146">
        <f t="shared" ref="C11:D11" si="1">+G11+K11+O11</f>
        <v>136</v>
      </c>
      <c r="D11" s="146">
        <f t="shared" si="1"/>
        <v>74</v>
      </c>
      <c r="E11" s="146"/>
      <c r="F11" s="146">
        <v>13</v>
      </c>
      <c r="G11" s="146">
        <v>7</v>
      </c>
      <c r="H11" s="146">
        <v>6</v>
      </c>
      <c r="I11" s="146"/>
      <c r="J11" s="146">
        <v>79</v>
      </c>
      <c r="K11" s="146">
        <v>53</v>
      </c>
      <c r="L11" s="146">
        <v>26</v>
      </c>
      <c r="M11" s="146"/>
      <c r="N11" s="146">
        <v>118</v>
      </c>
      <c r="O11" s="146">
        <v>76</v>
      </c>
      <c r="P11" s="146">
        <v>42</v>
      </c>
      <c r="Q11" s="120"/>
    </row>
    <row r="12" spans="1:17" x14ac:dyDescent="0.25">
      <c r="A12" s="26" t="s">
        <v>198</v>
      </c>
      <c r="B12" s="146">
        <f t="shared" ref="B12:B18" si="2">+F12+J12+N12</f>
        <v>83</v>
      </c>
      <c r="C12" s="146">
        <f t="shared" ref="C12:C16" si="3">+G12+K12+O12</f>
        <v>45</v>
      </c>
      <c r="D12" s="146">
        <f t="shared" ref="D12:D18" si="4">+H12+L12+P12</f>
        <v>38</v>
      </c>
      <c r="E12" s="146"/>
      <c r="F12" s="146">
        <v>6</v>
      </c>
      <c r="G12" s="146">
        <v>3</v>
      </c>
      <c r="H12" s="146">
        <v>3</v>
      </c>
      <c r="I12" s="146"/>
      <c r="J12" s="146">
        <v>32</v>
      </c>
      <c r="K12" s="146">
        <v>16</v>
      </c>
      <c r="L12" s="146">
        <v>16</v>
      </c>
      <c r="M12" s="146"/>
      <c r="N12" s="146">
        <v>45</v>
      </c>
      <c r="O12" s="146">
        <v>26</v>
      </c>
      <c r="P12" s="146">
        <v>19</v>
      </c>
    </row>
    <row r="13" spans="1:17" x14ac:dyDescent="0.25">
      <c r="A13" s="26" t="s">
        <v>199</v>
      </c>
      <c r="B13" s="146">
        <f t="shared" si="2"/>
        <v>125</v>
      </c>
      <c r="C13" s="146">
        <f t="shared" si="3"/>
        <v>72</v>
      </c>
      <c r="D13" s="146">
        <f t="shared" si="4"/>
        <v>53</v>
      </c>
      <c r="E13" s="146"/>
      <c r="F13" s="146">
        <v>6</v>
      </c>
      <c r="G13" s="146">
        <v>5</v>
      </c>
      <c r="H13" s="146">
        <v>1</v>
      </c>
      <c r="I13" s="146"/>
      <c r="J13" s="146">
        <v>16</v>
      </c>
      <c r="K13" s="146">
        <v>11</v>
      </c>
      <c r="L13" s="146">
        <v>5</v>
      </c>
      <c r="M13" s="146"/>
      <c r="N13" s="146">
        <v>103</v>
      </c>
      <c r="O13" s="146">
        <v>56</v>
      </c>
      <c r="P13" s="146">
        <v>47</v>
      </c>
    </row>
    <row r="14" spans="1:17" x14ac:dyDescent="0.25">
      <c r="A14" s="26" t="s">
        <v>200</v>
      </c>
      <c r="B14" s="146">
        <f t="shared" si="2"/>
        <v>59</v>
      </c>
      <c r="C14" s="146">
        <f t="shared" si="3"/>
        <v>39</v>
      </c>
      <c r="D14" s="146">
        <f>+L14+P14</f>
        <v>20</v>
      </c>
      <c r="E14" s="146"/>
      <c r="F14" s="146">
        <v>2</v>
      </c>
      <c r="G14" s="146">
        <v>2</v>
      </c>
      <c r="H14" s="146" t="s">
        <v>191</v>
      </c>
      <c r="I14" s="146"/>
      <c r="J14" s="146">
        <v>12</v>
      </c>
      <c r="K14" s="146">
        <v>9</v>
      </c>
      <c r="L14" s="146">
        <v>3</v>
      </c>
      <c r="M14" s="146"/>
      <c r="N14" s="146">
        <v>45</v>
      </c>
      <c r="O14" s="146">
        <v>28</v>
      </c>
      <c r="P14" s="146">
        <v>17</v>
      </c>
    </row>
    <row r="15" spans="1:17" x14ac:dyDescent="0.25">
      <c r="A15" s="26" t="s">
        <v>204</v>
      </c>
      <c r="B15" s="146">
        <f t="shared" si="2"/>
        <v>44</v>
      </c>
      <c r="C15" s="146">
        <f t="shared" si="3"/>
        <v>27</v>
      </c>
      <c r="D15" s="146">
        <f>+L15+P15</f>
        <v>17</v>
      </c>
      <c r="E15" s="146"/>
      <c r="F15" s="146">
        <v>4</v>
      </c>
      <c r="G15" s="146">
        <v>4</v>
      </c>
      <c r="H15" s="146" t="s">
        <v>191</v>
      </c>
      <c r="I15" s="146"/>
      <c r="J15" s="146">
        <v>19</v>
      </c>
      <c r="K15" s="146">
        <v>7</v>
      </c>
      <c r="L15" s="146">
        <v>12</v>
      </c>
      <c r="M15" s="146"/>
      <c r="N15" s="146">
        <v>21</v>
      </c>
      <c r="O15" s="146">
        <v>16</v>
      </c>
      <c r="P15" s="146">
        <v>5</v>
      </c>
      <c r="Q15" s="121"/>
    </row>
    <row r="16" spans="1:17" x14ac:dyDescent="0.25">
      <c r="A16" s="26" t="s">
        <v>206</v>
      </c>
      <c r="B16" s="146">
        <f t="shared" si="2"/>
        <v>29</v>
      </c>
      <c r="C16" s="146">
        <f t="shared" si="3"/>
        <v>20</v>
      </c>
      <c r="D16" s="146">
        <f t="shared" si="4"/>
        <v>9</v>
      </c>
      <c r="E16" s="146"/>
      <c r="F16" s="146">
        <v>5</v>
      </c>
      <c r="G16" s="146">
        <v>3</v>
      </c>
      <c r="H16" s="146">
        <v>2</v>
      </c>
      <c r="I16" s="146"/>
      <c r="J16" s="146">
        <v>4</v>
      </c>
      <c r="K16" s="146">
        <v>3</v>
      </c>
      <c r="L16" s="146">
        <v>1</v>
      </c>
      <c r="M16" s="146"/>
      <c r="N16" s="146">
        <v>20</v>
      </c>
      <c r="O16" s="146">
        <v>14</v>
      </c>
      <c r="P16" s="146">
        <v>6</v>
      </c>
      <c r="Q16" s="121"/>
    </row>
    <row r="17" spans="1:17" x14ac:dyDescent="0.25">
      <c r="A17" s="26" t="s">
        <v>210</v>
      </c>
      <c r="B17" s="146">
        <f>+J17+N17</f>
        <v>15</v>
      </c>
      <c r="C17" s="146">
        <f>+K17+O17</f>
        <v>7</v>
      </c>
      <c r="D17" s="146">
        <f>+L17+P17</f>
        <v>8</v>
      </c>
      <c r="E17" s="146"/>
      <c r="F17" s="146" t="s">
        <v>191</v>
      </c>
      <c r="G17" s="146" t="s">
        <v>191</v>
      </c>
      <c r="H17" s="146" t="s">
        <v>191</v>
      </c>
      <c r="I17" s="146"/>
      <c r="J17" s="146">
        <v>4</v>
      </c>
      <c r="K17" s="146">
        <v>2</v>
      </c>
      <c r="L17" s="146">
        <v>2</v>
      </c>
      <c r="M17" s="146"/>
      <c r="N17" s="146">
        <v>11</v>
      </c>
      <c r="O17" s="146">
        <v>5</v>
      </c>
      <c r="P17" s="146">
        <v>6</v>
      </c>
      <c r="Q17" s="121"/>
    </row>
    <row r="18" spans="1:17" x14ac:dyDescent="0.25">
      <c r="A18" s="26" t="s">
        <v>212</v>
      </c>
      <c r="B18" s="146">
        <f t="shared" si="2"/>
        <v>35</v>
      </c>
      <c r="C18" s="146">
        <f>+K18+O18</f>
        <v>25</v>
      </c>
      <c r="D18" s="146">
        <f t="shared" si="4"/>
        <v>10</v>
      </c>
      <c r="E18" s="146"/>
      <c r="F18" s="146">
        <v>2</v>
      </c>
      <c r="G18" s="146" t="s">
        <v>191</v>
      </c>
      <c r="H18" s="146">
        <v>2</v>
      </c>
      <c r="I18" s="146"/>
      <c r="J18" s="146">
        <v>15</v>
      </c>
      <c r="K18" s="146">
        <v>10</v>
      </c>
      <c r="L18" s="146">
        <v>5</v>
      </c>
      <c r="M18" s="146"/>
      <c r="N18" s="146">
        <v>18</v>
      </c>
      <c r="O18" s="146">
        <v>15</v>
      </c>
      <c r="P18" s="146">
        <v>3</v>
      </c>
      <c r="Q18" s="121"/>
    </row>
    <row r="19" spans="1:17" x14ac:dyDescent="0.25">
      <c r="A19" s="26" t="s">
        <v>216</v>
      </c>
      <c r="B19" s="146">
        <f>+J19+N19</f>
        <v>25</v>
      </c>
      <c r="C19" s="146">
        <f>+K19+O19</f>
        <v>7</v>
      </c>
      <c r="D19" s="146">
        <f>+L19+P19</f>
        <v>18</v>
      </c>
      <c r="E19" s="146"/>
      <c r="F19" s="146" t="s">
        <v>191</v>
      </c>
      <c r="G19" s="146" t="s">
        <v>191</v>
      </c>
      <c r="H19" s="146" t="s">
        <v>191</v>
      </c>
      <c r="I19" s="146"/>
      <c r="J19" s="146">
        <v>11</v>
      </c>
      <c r="K19" s="146">
        <v>6</v>
      </c>
      <c r="L19" s="146">
        <v>5</v>
      </c>
      <c r="M19" s="146"/>
      <c r="N19" s="146">
        <v>14</v>
      </c>
      <c r="O19" s="146">
        <v>1</v>
      </c>
      <c r="P19" s="146">
        <v>13</v>
      </c>
      <c r="Q19" s="121"/>
    </row>
    <row r="20" spans="1:17" x14ac:dyDescent="0.25">
      <c r="A20" s="26" t="s">
        <v>218</v>
      </c>
      <c r="B20" s="146">
        <f>+J20+N20</f>
        <v>26</v>
      </c>
      <c r="C20" s="146">
        <f>+K20+O20</f>
        <v>13</v>
      </c>
      <c r="D20" s="146">
        <f>+L20+P20</f>
        <v>13</v>
      </c>
      <c r="E20" s="146"/>
      <c r="F20" s="146" t="s">
        <v>191</v>
      </c>
      <c r="G20" s="146" t="s">
        <v>191</v>
      </c>
      <c r="H20" s="146" t="s">
        <v>191</v>
      </c>
      <c r="I20" s="146"/>
      <c r="J20" s="146">
        <v>6</v>
      </c>
      <c r="K20" s="146">
        <v>4</v>
      </c>
      <c r="L20" s="146">
        <v>2</v>
      </c>
      <c r="M20" s="146"/>
      <c r="N20" s="146">
        <v>20</v>
      </c>
      <c r="O20" s="146">
        <v>9</v>
      </c>
      <c r="P20" s="146">
        <v>11</v>
      </c>
      <c r="Q20" s="121"/>
    </row>
    <row r="21" spans="1:17" x14ac:dyDescent="0.25"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21"/>
    </row>
    <row r="22" spans="1:17" x14ac:dyDescent="0.25">
      <c r="A22" s="103" t="s">
        <v>153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21"/>
    </row>
    <row r="23" spans="1:17" s="2" customFormat="1" x14ac:dyDescent="0.25">
      <c r="A23" s="25" t="s">
        <v>130</v>
      </c>
      <c r="B23" s="151">
        <v>93.400286944045902</v>
      </c>
      <c r="C23" s="151">
        <v>93.764988009592329</v>
      </c>
      <c r="D23" s="151">
        <v>92.857142857142861</v>
      </c>
      <c r="E23" s="151"/>
      <c r="F23" s="151">
        <v>97.435897435897431</v>
      </c>
      <c r="G23" s="151">
        <v>96</v>
      </c>
      <c r="H23" s="151">
        <v>100</v>
      </c>
      <c r="I23" s="151"/>
      <c r="J23" s="151">
        <v>92.957746478873233</v>
      </c>
      <c r="K23" s="151">
        <v>94.53125</v>
      </c>
      <c r="L23" s="151">
        <v>90.588235294117652</v>
      </c>
      <c r="M23" s="151"/>
      <c r="N23" s="151">
        <v>93.258426966292134</v>
      </c>
      <c r="O23" s="151">
        <v>93.181818181818173</v>
      </c>
      <c r="P23" s="151">
        <v>93.370165745856355</v>
      </c>
      <c r="Q23" s="125"/>
    </row>
    <row r="24" spans="1:17" x14ac:dyDescent="0.25">
      <c r="A24" s="26" t="s">
        <v>197</v>
      </c>
      <c r="B24" s="149">
        <v>96.774193548387103</v>
      </c>
      <c r="C24" s="149">
        <v>98.550724637681171</v>
      </c>
      <c r="D24" s="149">
        <v>93.670886075949369</v>
      </c>
      <c r="E24" s="149"/>
      <c r="F24" s="149">
        <v>100</v>
      </c>
      <c r="G24" s="149">
        <v>100</v>
      </c>
      <c r="H24" s="149">
        <v>100</v>
      </c>
      <c r="I24" s="149"/>
      <c r="J24" s="149">
        <v>98.75</v>
      </c>
      <c r="K24" s="149">
        <v>100</v>
      </c>
      <c r="L24" s="149">
        <v>96.296296296296291</v>
      </c>
      <c r="M24" s="149"/>
      <c r="N24" s="149">
        <v>95.161290322580655</v>
      </c>
      <c r="O24" s="149">
        <v>97.435897435897431</v>
      </c>
      <c r="P24" s="149">
        <v>91.304347826086953</v>
      </c>
      <c r="Q24" s="121"/>
    </row>
    <row r="25" spans="1:17" x14ac:dyDescent="0.25">
      <c r="A25" s="26" t="s">
        <v>198</v>
      </c>
      <c r="B25" s="149">
        <v>78.301886792452834</v>
      </c>
      <c r="C25" s="149">
        <v>76.271186440677965</v>
      </c>
      <c r="D25" s="149">
        <v>80.851063829787222</v>
      </c>
      <c r="E25" s="149"/>
      <c r="F25" s="149">
        <v>100</v>
      </c>
      <c r="G25" s="149">
        <v>100</v>
      </c>
      <c r="H25" s="149">
        <v>100</v>
      </c>
      <c r="I25" s="149"/>
      <c r="J25" s="149">
        <v>82.051282051282044</v>
      </c>
      <c r="K25" s="149">
        <v>84.210526315789465</v>
      </c>
      <c r="L25" s="149">
        <v>80</v>
      </c>
      <c r="M25" s="149"/>
      <c r="N25" s="149">
        <v>73.770491803278688</v>
      </c>
      <c r="O25" s="149">
        <v>70.270270270270274</v>
      </c>
      <c r="P25" s="149">
        <v>79.166666666666657</v>
      </c>
      <c r="Q25" s="121"/>
    </row>
    <row r="26" spans="1:17" x14ac:dyDescent="0.25">
      <c r="A26" s="26" t="s">
        <v>199</v>
      </c>
      <c r="B26" s="149">
        <v>91.240875912408754</v>
      </c>
      <c r="C26" s="149">
        <v>92.307692307692307</v>
      </c>
      <c r="D26" s="149">
        <v>89.830508474576277</v>
      </c>
      <c r="E26" s="149"/>
      <c r="F26" s="149">
        <v>85.714285714285708</v>
      </c>
      <c r="G26" s="149">
        <v>83.333333333333343</v>
      </c>
      <c r="H26" s="149">
        <v>100</v>
      </c>
      <c r="I26" s="149"/>
      <c r="J26" s="149">
        <v>84.210526315789465</v>
      </c>
      <c r="K26" s="149">
        <v>100</v>
      </c>
      <c r="L26" s="149">
        <v>62.5</v>
      </c>
      <c r="M26" s="149"/>
      <c r="N26" s="149">
        <v>92.792792792792795</v>
      </c>
      <c r="O26" s="149">
        <v>91.803278688524586</v>
      </c>
      <c r="P26" s="149">
        <v>94</v>
      </c>
      <c r="Q26" s="120"/>
    </row>
    <row r="27" spans="1:17" x14ac:dyDescent="0.25">
      <c r="A27" s="26" t="s">
        <v>200</v>
      </c>
      <c r="B27" s="149">
        <v>100</v>
      </c>
      <c r="C27" s="149">
        <v>100</v>
      </c>
      <c r="D27" s="149">
        <v>100</v>
      </c>
      <c r="E27" s="149"/>
      <c r="F27" s="149">
        <v>100</v>
      </c>
      <c r="G27" s="149">
        <v>100</v>
      </c>
      <c r="H27" s="149" t="s">
        <v>191</v>
      </c>
      <c r="I27" s="149"/>
      <c r="J27" s="149">
        <v>100</v>
      </c>
      <c r="K27" s="149">
        <v>100</v>
      </c>
      <c r="L27" s="149">
        <v>100</v>
      </c>
      <c r="M27" s="149"/>
      <c r="N27" s="149">
        <v>100</v>
      </c>
      <c r="O27" s="149">
        <v>100</v>
      </c>
      <c r="P27" s="149">
        <v>100</v>
      </c>
      <c r="Q27" s="121"/>
    </row>
    <row r="28" spans="1:17" x14ac:dyDescent="0.25">
      <c r="A28" s="26" t="s">
        <v>204</v>
      </c>
      <c r="B28" s="149">
        <v>95.652173913043484</v>
      </c>
      <c r="C28" s="149">
        <v>93.103448275862064</v>
      </c>
      <c r="D28" s="149">
        <v>100</v>
      </c>
      <c r="E28" s="149"/>
      <c r="F28" s="149">
        <v>100</v>
      </c>
      <c r="G28" s="149">
        <v>100</v>
      </c>
      <c r="H28" s="149" t="s">
        <v>191</v>
      </c>
      <c r="I28" s="149"/>
      <c r="J28" s="149">
        <v>90.476190476190482</v>
      </c>
      <c r="K28" s="149">
        <v>77.777777777777786</v>
      </c>
      <c r="L28" s="149">
        <v>100</v>
      </c>
      <c r="M28" s="149"/>
      <c r="N28" s="149">
        <v>100</v>
      </c>
      <c r="O28" s="149">
        <v>100</v>
      </c>
      <c r="P28" s="149">
        <v>100</v>
      </c>
      <c r="Q28" s="121"/>
    </row>
    <row r="29" spans="1:17" x14ac:dyDescent="0.25">
      <c r="A29" s="26" t="s">
        <v>206</v>
      </c>
      <c r="B29" s="149">
        <v>100</v>
      </c>
      <c r="C29" s="149">
        <v>100</v>
      </c>
      <c r="D29" s="149">
        <v>100</v>
      </c>
      <c r="E29" s="149"/>
      <c r="F29" s="149">
        <v>100</v>
      </c>
      <c r="G29" s="149">
        <v>100</v>
      </c>
      <c r="H29" s="149">
        <v>100</v>
      </c>
      <c r="I29" s="149"/>
      <c r="J29" s="149">
        <v>100</v>
      </c>
      <c r="K29" s="149">
        <v>100</v>
      </c>
      <c r="L29" s="149">
        <v>100</v>
      </c>
      <c r="M29" s="149"/>
      <c r="N29" s="149">
        <v>100</v>
      </c>
      <c r="O29" s="149">
        <v>100</v>
      </c>
      <c r="P29" s="149">
        <v>100</v>
      </c>
      <c r="Q29" s="121"/>
    </row>
    <row r="30" spans="1:17" x14ac:dyDescent="0.25">
      <c r="A30" s="26" t="s">
        <v>210</v>
      </c>
      <c r="B30" s="149">
        <v>100</v>
      </c>
      <c r="C30" s="149">
        <v>100</v>
      </c>
      <c r="D30" s="149">
        <v>100</v>
      </c>
      <c r="E30" s="149"/>
      <c r="F30" s="149" t="s">
        <v>191</v>
      </c>
      <c r="G30" s="149" t="s">
        <v>191</v>
      </c>
      <c r="H30" s="149" t="s">
        <v>191</v>
      </c>
      <c r="I30" s="149"/>
      <c r="J30" s="149">
        <v>100</v>
      </c>
      <c r="K30" s="149">
        <v>100</v>
      </c>
      <c r="L30" s="149">
        <v>100</v>
      </c>
      <c r="M30" s="149"/>
      <c r="N30" s="149">
        <v>100</v>
      </c>
      <c r="O30" s="149">
        <v>100</v>
      </c>
      <c r="P30" s="149">
        <v>100</v>
      </c>
    </row>
    <row r="31" spans="1:17" x14ac:dyDescent="0.25">
      <c r="A31" s="26" t="s">
        <v>212</v>
      </c>
      <c r="B31" s="149">
        <v>100</v>
      </c>
      <c r="C31" s="149">
        <v>100</v>
      </c>
      <c r="D31" s="149">
        <v>100</v>
      </c>
      <c r="E31" s="149"/>
      <c r="F31" s="149">
        <v>100</v>
      </c>
      <c r="G31" s="149" t="s">
        <v>191</v>
      </c>
      <c r="H31" s="149">
        <v>100</v>
      </c>
      <c r="I31" s="149"/>
      <c r="J31" s="149">
        <v>100</v>
      </c>
      <c r="K31" s="149">
        <v>100</v>
      </c>
      <c r="L31" s="149">
        <v>100</v>
      </c>
      <c r="M31" s="149"/>
      <c r="N31" s="149">
        <v>100</v>
      </c>
      <c r="O31" s="149">
        <v>100</v>
      </c>
      <c r="P31" s="149">
        <v>100</v>
      </c>
    </row>
    <row r="32" spans="1:17" x14ac:dyDescent="0.25">
      <c r="A32" s="26" t="s">
        <v>216</v>
      </c>
      <c r="B32" s="149">
        <v>92.592592592592595</v>
      </c>
      <c r="C32" s="149">
        <v>77.777777777777786</v>
      </c>
      <c r="D32" s="149">
        <v>100</v>
      </c>
      <c r="E32" s="149"/>
      <c r="F32" s="149" t="s">
        <v>191</v>
      </c>
      <c r="G32" s="149" t="s">
        <v>191</v>
      </c>
      <c r="H32" s="149" t="s">
        <v>191</v>
      </c>
      <c r="I32" s="149"/>
      <c r="J32" s="149">
        <v>84.615384615384613</v>
      </c>
      <c r="K32" s="149">
        <v>75</v>
      </c>
      <c r="L32" s="149">
        <v>100</v>
      </c>
      <c r="M32" s="149"/>
      <c r="N32" s="149">
        <v>100</v>
      </c>
      <c r="O32" s="149">
        <v>100</v>
      </c>
      <c r="P32" s="149">
        <v>100</v>
      </c>
    </row>
    <row r="33" spans="1:16" ht="15.75" thickBot="1" x14ac:dyDescent="0.3">
      <c r="A33" s="27" t="s">
        <v>218</v>
      </c>
      <c r="B33" s="150">
        <v>100</v>
      </c>
      <c r="C33" s="150">
        <v>100</v>
      </c>
      <c r="D33" s="150">
        <v>100</v>
      </c>
      <c r="E33" s="150"/>
      <c r="F33" s="150" t="s">
        <v>191</v>
      </c>
      <c r="G33" s="150" t="s">
        <v>191</v>
      </c>
      <c r="H33" s="150" t="s">
        <v>191</v>
      </c>
      <c r="I33" s="150"/>
      <c r="J33" s="150">
        <v>100</v>
      </c>
      <c r="K33" s="150">
        <v>100</v>
      </c>
      <c r="L33" s="150">
        <v>100</v>
      </c>
      <c r="M33" s="150"/>
      <c r="N33" s="150">
        <v>100</v>
      </c>
      <c r="O33" s="150">
        <v>100</v>
      </c>
      <c r="P33" s="150">
        <v>100</v>
      </c>
    </row>
    <row r="34" spans="1:16" x14ac:dyDescent="0.25">
      <c r="A34" s="218" t="s">
        <v>122</v>
      </c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168"/>
    </row>
    <row r="35" spans="1:16" x14ac:dyDescent="0.25">
      <c r="P35" s="168"/>
    </row>
    <row r="36" spans="1:16" x14ac:dyDescent="0.25">
      <c r="P36" s="168"/>
    </row>
    <row r="37" spans="1:16" x14ac:dyDescent="0.25">
      <c r="P37" s="168"/>
    </row>
    <row r="38" spans="1:16" x14ac:dyDescent="0.25">
      <c r="P38" s="168"/>
    </row>
    <row r="39" spans="1:16" x14ac:dyDescent="0.25">
      <c r="P39" s="168"/>
    </row>
    <row r="40" spans="1:16" x14ac:dyDescent="0.25">
      <c r="P40" s="168"/>
    </row>
    <row r="41" spans="1:16" x14ac:dyDescent="0.25">
      <c r="P41" s="168"/>
    </row>
    <row r="42" spans="1:16" x14ac:dyDescent="0.25">
      <c r="P42" s="168"/>
    </row>
    <row r="43" spans="1:16" x14ac:dyDescent="0.25">
      <c r="P43" s="168"/>
    </row>
    <row r="44" spans="1:16" x14ac:dyDescent="0.25">
      <c r="P44" s="168"/>
    </row>
    <row r="45" spans="1:16" x14ac:dyDescent="0.25">
      <c r="P45" s="168"/>
    </row>
    <row r="46" spans="1:16" x14ac:dyDescent="0.25">
      <c r="P46" s="168"/>
    </row>
    <row r="47" spans="1:16" x14ac:dyDescent="0.25">
      <c r="P47" s="168"/>
    </row>
    <row r="48" spans="1:16" x14ac:dyDescent="0.25">
      <c r="P48" s="168"/>
    </row>
    <row r="49" spans="16:16" x14ac:dyDescent="0.25">
      <c r="P49" s="168"/>
    </row>
    <row r="50" spans="16:16" x14ac:dyDescent="0.25">
      <c r="P50" s="168"/>
    </row>
    <row r="51" spans="16:16" x14ac:dyDescent="0.25">
      <c r="P51" s="168"/>
    </row>
    <row r="52" spans="16:16" x14ac:dyDescent="0.25">
      <c r="P52" s="168"/>
    </row>
    <row r="53" spans="16:16" x14ac:dyDescent="0.25">
      <c r="P53" s="168"/>
    </row>
    <row r="54" spans="16:16" x14ac:dyDescent="0.25">
      <c r="P54" s="168"/>
    </row>
  </sheetData>
  <mergeCells count="11">
    <mergeCell ref="A34:O34"/>
    <mergeCell ref="A1:P1"/>
    <mergeCell ref="A2:P2"/>
    <mergeCell ref="A3:P3"/>
    <mergeCell ref="A4:P4"/>
    <mergeCell ref="A5:P5"/>
    <mergeCell ref="A6:A7"/>
    <mergeCell ref="B6:D6"/>
    <mergeCell ref="F6:H6"/>
    <mergeCell ref="J6:L6"/>
    <mergeCell ref="N6:P6"/>
  </mergeCells>
  <hyperlinks>
    <hyperlink ref="Q2" location="Contenido!A1" display="Contenido" xr:uid="{E1CE5AB3-D178-4187-9E0C-A7E7DAEEFDD7}"/>
  </hyperlinks>
  <pageMargins left="0.7" right="0.7" top="0.75" bottom="0.75" header="0.3" footer="0.3"/>
  <pageSetup orientation="landscape" r:id="rId1"/>
  <ignoredErrors>
    <ignoredError sqref="D15:D17 B17 B18:D18" formula="1"/>
  </ignoredErrors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36A2A-5DDB-4133-B4C2-CB4CE5370242}">
  <sheetPr>
    <tabColor rgb="FFF2DAB1"/>
    <pageSetUpPr fitToPage="1"/>
  </sheetPr>
  <dimension ref="A1:Q46"/>
  <sheetViews>
    <sheetView showGridLines="0" workbookViewId="0">
      <selection activeCell="Q2" sqref="Q2"/>
    </sheetView>
  </sheetViews>
  <sheetFormatPr baseColWidth="10" defaultColWidth="11.42578125" defaultRowHeight="15" x14ac:dyDescent="0.25"/>
  <cols>
    <col min="1" max="1" width="18.7109375" customWidth="1"/>
    <col min="2" max="4" width="8.28515625" customWidth="1"/>
    <col min="5" max="5" width="1.28515625" customWidth="1"/>
    <col min="6" max="8" width="8.28515625" customWidth="1"/>
    <col min="9" max="9" width="1.28515625" customWidth="1"/>
    <col min="10" max="12" width="8.28515625" customWidth="1"/>
    <col min="13" max="13" width="1.42578125" customWidth="1"/>
    <col min="14" max="16" width="8.28515625" customWidth="1"/>
    <col min="17" max="17" width="14" style="119" customWidth="1"/>
  </cols>
  <sheetData>
    <row r="1" spans="1:17" x14ac:dyDescent="0.25">
      <c r="A1" s="223" t="s">
        <v>325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</row>
    <row r="2" spans="1:17" x14ac:dyDescent="0.25">
      <c r="A2" s="223" t="s">
        <v>326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114" t="s">
        <v>0</v>
      </c>
    </row>
    <row r="3" spans="1:17" x14ac:dyDescent="0.25">
      <c r="A3" s="223" t="s">
        <v>324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</row>
    <row r="4" spans="1:17" x14ac:dyDescent="0.25">
      <c r="A4" s="224" t="s">
        <v>230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</row>
    <row r="5" spans="1:17" x14ac:dyDescent="0.25">
      <c r="A5" s="224" t="s">
        <v>182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120"/>
    </row>
    <row r="6" spans="1:17" x14ac:dyDescent="0.25">
      <c r="A6" s="227" t="s">
        <v>196</v>
      </c>
      <c r="B6" s="226" t="s">
        <v>130</v>
      </c>
      <c r="C6" s="226"/>
      <c r="D6" s="226"/>
      <c r="E6" s="82"/>
      <c r="F6" s="226" t="s">
        <v>149</v>
      </c>
      <c r="G6" s="226"/>
      <c r="H6" s="226"/>
      <c r="I6" s="82"/>
      <c r="J6" s="226" t="s">
        <v>150</v>
      </c>
      <c r="K6" s="226"/>
      <c r="L6" s="226"/>
      <c r="M6" s="82"/>
      <c r="N6" s="226" t="s">
        <v>151</v>
      </c>
      <c r="O6" s="226"/>
      <c r="P6" s="226"/>
    </row>
    <row r="7" spans="1:17" x14ac:dyDescent="0.25">
      <c r="A7" s="227"/>
      <c r="B7" s="83" t="s">
        <v>130</v>
      </c>
      <c r="C7" s="83" t="s">
        <v>184</v>
      </c>
      <c r="D7" s="83" t="s">
        <v>185</v>
      </c>
      <c r="E7" s="82"/>
      <c r="F7" s="83" t="s">
        <v>130</v>
      </c>
      <c r="G7" s="83" t="s">
        <v>184</v>
      </c>
      <c r="H7" s="83" t="s">
        <v>185</v>
      </c>
      <c r="I7" s="82"/>
      <c r="J7" s="83" t="s">
        <v>130</v>
      </c>
      <c r="K7" s="83" t="s">
        <v>184</v>
      </c>
      <c r="L7" s="83" t="s">
        <v>185</v>
      </c>
      <c r="M7" s="82"/>
      <c r="N7" s="83" t="s">
        <v>130</v>
      </c>
      <c r="O7" s="83" t="s">
        <v>184</v>
      </c>
      <c r="P7" s="83" t="s">
        <v>185</v>
      </c>
      <c r="Q7" s="120"/>
    </row>
    <row r="8" spans="1:17" ht="3" customHeight="1" x14ac:dyDescent="0.25"/>
    <row r="9" spans="1:17" x14ac:dyDescent="0.25">
      <c r="A9" s="103" t="s">
        <v>147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120"/>
    </row>
    <row r="10" spans="1:17" x14ac:dyDescent="0.25">
      <c r="A10" s="25" t="s">
        <v>130</v>
      </c>
      <c r="B10" s="153">
        <f>SUM(B11:B20)</f>
        <v>46</v>
      </c>
      <c r="C10" s="153">
        <f t="shared" ref="C10:P10" si="0">SUM(C11:C20)</f>
        <v>26</v>
      </c>
      <c r="D10" s="153">
        <f t="shared" si="0"/>
        <v>20</v>
      </c>
      <c r="E10" s="153"/>
      <c r="F10" s="153">
        <f t="shared" si="0"/>
        <v>1</v>
      </c>
      <c r="G10" s="153">
        <f t="shared" si="0"/>
        <v>1</v>
      </c>
      <c r="H10" s="153" t="s">
        <v>191</v>
      </c>
      <c r="I10" s="153"/>
      <c r="J10" s="153">
        <f t="shared" si="0"/>
        <v>15</v>
      </c>
      <c r="K10" s="153">
        <f t="shared" si="0"/>
        <v>7</v>
      </c>
      <c r="L10" s="153">
        <f t="shared" si="0"/>
        <v>8</v>
      </c>
      <c r="M10" s="153"/>
      <c r="N10" s="153">
        <f t="shared" si="0"/>
        <v>30</v>
      </c>
      <c r="O10" s="153">
        <f t="shared" si="0"/>
        <v>18</v>
      </c>
      <c r="P10" s="153">
        <f t="shared" si="0"/>
        <v>12</v>
      </c>
    </row>
    <row r="11" spans="1:17" x14ac:dyDescent="0.25">
      <c r="A11" s="26" t="s">
        <v>197</v>
      </c>
      <c r="B11" s="77">
        <f>J11+N11</f>
        <v>7</v>
      </c>
      <c r="C11" s="77">
        <f>O11</f>
        <v>2</v>
      </c>
      <c r="D11" s="77">
        <f t="shared" ref="D11" si="1">L11+P11</f>
        <v>5</v>
      </c>
      <c r="E11" s="77"/>
      <c r="F11" s="77" t="s">
        <v>191</v>
      </c>
      <c r="G11" s="77" t="s">
        <v>191</v>
      </c>
      <c r="H11" s="77" t="s">
        <v>191</v>
      </c>
      <c r="I11" s="77"/>
      <c r="J11" s="77">
        <v>1</v>
      </c>
      <c r="K11" s="77" t="s">
        <v>191</v>
      </c>
      <c r="L11" s="77">
        <v>1</v>
      </c>
      <c r="M11" s="77"/>
      <c r="N11" s="77">
        <v>6</v>
      </c>
      <c r="O11" s="77">
        <v>2</v>
      </c>
      <c r="P11" s="77">
        <v>4</v>
      </c>
    </row>
    <row r="12" spans="1:17" x14ac:dyDescent="0.25">
      <c r="A12" s="26" t="s">
        <v>198</v>
      </c>
      <c r="B12" s="77">
        <f>J12+N12</f>
        <v>23</v>
      </c>
      <c r="C12" s="77">
        <f>K12+O12</f>
        <v>14</v>
      </c>
      <c r="D12" s="77">
        <f>L12+P12</f>
        <v>9</v>
      </c>
      <c r="E12" s="77"/>
      <c r="F12" s="77" t="s">
        <v>191</v>
      </c>
      <c r="G12" s="77" t="s">
        <v>191</v>
      </c>
      <c r="H12" s="77" t="s">
        <v>191</v>
      </c>
      <c r="I12" s="77"/>
      <c r="J12" s="77">
        <v>7</v>
      </c>
      <c r="K12" s="77">
        <v>3</v>
      </c>
      <c r="L12" s="77">
        <v>4</v>
      </c>
      <c r="M12" s="77"/>
      <c r="N12" s="77">
        <v>16</v>
      </c>
      <c r="O12" s="77">
        <v>11</v>
      </c>
      <c r="P12" s="77">
        <v>5</v>
      </c>
    </row>
    <row r="13" spans="1:17" x14ac:dyDescent="0.25">
      <c r="A13" s="26" t="s">
        <v>199</v>
      </c>
      <c r="B13" s="77">
        <f>F13+J13+N13</f>
        <v>12</v>
      </c>
      <c r="C13" s="77">
        <f>G13+O13</f>
        <v>6</v>
      </c>
      <c r="D13" s="77">
        <f>L13+P13</f>
        <v>6</v>
      </c>
      <c r="E13" s="77"/>
      <c r="F13" s="77">
        <v>1</v>
      </c>
      <c r="G13" s="77">
        <v>1</v>
      </c>
      <c r="H13" s="77" t="s">
        <v>191</v>
      </c>
      <c r="I13" s="77"/>
      <c r="J13" s="77">
        <v>3</v>
      </c>
      <c r="K13" s="77" t="s">
        <v>191</v>
      </c>
      <c r="L13" s="77">
        <v>3</v>
      </c>
      <c r="M13" s="77"/>
      <c r="N13" s="77">
        <v>8</v>
      </c>
      <c r="O13" s="77">
        <v>5</v>
      </c>
      <c r="P13" s="77">
        <v>3</v>
      </c>
      <c r="Q13" s="121"/>
    </row>
    <row r="14" spans="1:17" x14ac:dyDescent="0.25">
      <c r="A14" s="26" t="s">
        <v>200</v>
      </c>
      <c r="B14" s="77" t="s">
        <v>191</v>
      </c>
      <c r="C14" s="77" t="s">
        <v>191</v>
      </c>
      <c r="D14" s="77" t="s">
        <v>191</v>
      </c>
      <c r="E14" s="77"/>
      <c r="F14" s="77" t="s">
        <v>191</v>
      </c>
      <c r="G14" s="77" t="s">
        <v>191</v>
      </c>
      <c r="H14" s="77" t="s">
        <v>191</v>
      </c>
      <c r="I14" s="77"/>
      <c r="J14" s="77" t="s">
        <v>191</v>
      </c>
      <c r="K14" s="77" t="s">
        <v>191</v>
      </c>
      <c r="L14" s="77" t="s">
        <v>191</v>
      </c>
      <c r="M14" s="77"/>
      <c r="N14" s="77" t="s">
        <v>191</v>
      </c>
      <c r="O14" s="77" t="s">
        <v>191</v>
      </c>
      <c r="P14" s="77" t="s">
        <v>191</v>
      </c>
      <c r="Q14" s="120"/>
    </row>
    <row r="15" spans="1:17" x14ac:dyDescent="0.25">
      <c r="A15" s="26" t="s">
        <v>204</v>
      </c>
      <c r="B15" s="77">
        <f>J15</f>
        <v>2</v>
      </c>
      <c r="C15" s="77">
        <f>K15</f>
        <v>2</v>
      </c>
      <c r="D15" s="77" t="s">
        <v>191</v>
      </c>
      <c r="E15" s="77"/>
      <c r="F15" s="77" t="s">
        <v>191</v>
      </c>
      <c r="G15" s="77" t="s">
        <v>191</v>
      </c>
      <c r="H15" s="77" t="s">
        <v>191</v>
      </c>
      <c r="I15" s="77"/>
      <c r="J15" s="77">
        <v>2</v>
      </c>
      <c r="K15" s="77">
        <v>2</v>
      </c>
      <c r="L15" s="77" t="s">
        <v>191</v>
      </c>
      <c r="M15" s="77"/>
      <c r="N15" s="77" t="s">
        <v>191</v>
      </c>
      <c r="O15" s="77" t="s">
        <v>191</v>
      </c>
      <c r="P15" s="77" t="s">
        <v>191</v>
      </c>
      <c r="Q15" s="121"/>
    </row>
    <row r="16" spans="1:17" x14ac:dyDescent="0.25">
      <c r="A16" s="26" t="s">
        <v>206</v>
      </c>
      <c r="B16" s="77" t="s">
        <v>191</v>
      </c>
      <c r="C16" s="77" t="s">
        <v>191</v>
      </c>
      <c r="D16" s="77" t="s">
        <v>191</v>
      </c>
      <c r="E16" s="77"/>
      <c r="F16" s="77" t="s">
        <v>191</v>
      </c>
      <c r="G16" s="77" t="s">
        <v>191</v>
      </c>
      <c r="H16" s="77" t="s">
        <v>191</v>
      </c>
      <c r="I16" s="77"/>
      <c r="J16" s="77" t="s">
        <v>191</v>
      </c>
      <c r="K16" s="77" t="s">
        <v>191</v>
      </c>
      <c r="L16" s="77" t="s">
        <v>191</v>
      </c>
      <c r="M16" s="77"/>
      <c r="N16" s="77" t="s">
        <v>191</v>
      </c>
      <c r="O16" s="77" t="s">
        <v>191</v>
      </c>
      <c r="P16" s="77" t="s">
        <v>191</v>
      </c>
      <c r="Q16" s="121"/>
    </row>
    <row r="17" spans="1:17" x14ac:dyDescent="0.25">
      <c r="A17" s="26" t="s">
        <v>210</v>
      </c>
      <c r="B17" s="77" t="s">
        <v>191</v>
      </c>
      <c r="C17" s="77" t="s">
        <v>191</v>
      </c>
      <c r="D17" s="77" t="s">
        <v>191</v>
      </c>
      <c r="E17" s="77"/>
      <c r="F17" s="77" t="s">
        <v>191</v>
      </c>
      <c r="G17" s="77" t="s">
        <v>191</v>
      </c>
      <c r="H17" s="77" t="s">
        <v>191</v>
      </c>
      <c r="I17" s="77"/>
      <c r="J17" s="77" t="s">
        <v>191</v>
      </c>
      <c r="K17" s="77" t="s">
        <v>191</v>
      </c>
      <c r="L17" s="77" t="s">
        <v>191</v>
      </c>
      <c r="M17" s="77"/>
      <c r="N17" s="77" t="s">
        <v>191</v>
      </c>
      <c r="O17" s="77" t="s">
        <v>191</v>
      </c>
      <c r="P17" s="77" t="s">
        <v>191</v>
      </c>
      <c r="Q17" s="121"/>
    </row>
    <row r="18" spans="1:17" x14ac:dyDescent="0.25">
      <c r="A18" s="26" t="s">
        <v>212</v>
      </c>
      <c r="B18" s="77" t="s">
        <v>191</v>
      </c>
      <c r="C18" s="77" t="s">
        <v>191</v>
      </c>
      <c r="D18" s="77" t="s">
        <v>191</v>
      </c>
      <c r="E18" s="77"/>
      <c r="F18" s="77" t="s">
        <v>191</v>
      </c>
      <c r="G18" s="77" t="s">
        <v>191</v>
      </c>
      <c r="H18" s="77" t="s">
        <v>191</v>
      </c>
      <c r="I18" s="77"/>
      <c r="J18" s="77" t="s">
        <v>191</v>
      </c>
      <c r="K18" s="77" t="s">
        <v>191</v>
      </c>
      <c r="L18" s="77" t="s">
        <v>191</v>
      </c>
      <c r="M18" s="77"/>
      <c r="N18" s="77" t="s">
        <v>191</v>
      </c>
      <c r="O18" s="77" t="s">
        <v>191</v>
      </c>
      <c r="P18" s="77" t="s">
        <v>191</v>
      </c>
      <c r="Q18" s="121"/>
    </row>
    <row r="19" spans="1:17" x14ac:dyDescent="0.25">
      <c r="A19" s="26" t="s">
        <v>216</v>
      </c>
      <c r="B19" s="77">
        <f>J19</f>
        <v>2</v>
      </c>
      <c r="C19" s="77">
        <f>K19</f>
        <v>2</v>
      </c>
      <c r="D19" s="77" t="s">
        <v>191</v>
      </c>
      <c r="E19" s="77"/>
      <c r="F19" s="77" t="s">
        <v>191</v>
      </c>
      <c r="G19" s="77" t="s">
        <v>191</v>
      </c>
      <c r="H19" s="77" t="s">
        <v>191</v>
      </c>
      <c r="I19" s="77"/>
      <c r="J19" s="77">
        <v>2</v>
      </c>
      <c r="K19" s="77">
        <v>2</v>
      </c>
      <c r="L19" s="77" t="s">
        <v>191</v>
      </c>
      <c r="M19" s="77"/>
      <c r="N19" s="77" t="s">
        <v>191</v>
      </c>
      <c r="O19" s="77" t="s">
        <v>191</v>
      </c>
      <c r="P19" s="77" t="s">
        <v>191</v>
      </c>
      <c r="Q19" s="121"/>
    </row>
    <row r="20" spans="1:17" x14ac:dyDescent="0.25">
      <c r="A20" s="26" t="s">
        <v>218</v>
      </c>
      <c r="B20" s="77" t="s">
        <v>191</v>
      </c>
      <c r="C20" s="77" t="s">
        <v>191</v>
      </c>
      <c r="D20" s="77" t="s">
        <v>191</v>
      </c>
      <c r="E20" s="77"/>
      <c r="F20" s="77" t="s">
        <v>191</v>
      </c>
      <c r="G20" s="77" t="s">
        <v>191</v>
      </c>
      <c r="H20" s="77" t="s">
        <v>191</v>
      </c>
      <c r="I20" s="77"/>
      <c r="J20" s="77" t="s">
        <v>191</v>
      </c>
      <c r="K20" s="77" t="s">
        <v>191</v>
      </c>
      <c r="L20" s="77" t="s">
        <v>191</v>
      </c>
      <c r="M20" s="77"/>
      <c r="N20" s="77" t="s">
        <v>191</v>
      </c>
      <c r="O20" s="77" t="s">
        <v>191</v>
      </c>
      <c r="P20" s="77" t="s">
        <v>191</v>
      </c>
      <c r="Q20" s="121"/>
    </row>
    <row r="21" spans="1:17" x14ac:dyDescent="0.25"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121"/>
    </row>
    <row r="22" spans="1:17" x14ac:dyDescent="0.25">
      <c r="A22" s="103" t="s">
        <v>153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121"/>
    </row>
    <row r="23" spans="1:17" s="2" customFormat="1" x14ac:dyDescent="0.25">
      <c r="A23" s="25" t="s">
        <v>130</v>
      </c>
      <c r="B23" s="80">
        <v>6.5997130559540889</v>
      </c>
      <c r="C23" s="80">
        <v>6.2350119904076742</v>
      </c>
      <c r="D23" s="80">
        <v>7.1428571428571423</v>
      </c>
      <c r="E23" s="80"/>
      <c r="F23" s="80">
        <v>2.5641025641025639</v>
      </c>
      <c r="G23" s="80">
        <v>4</v>
      </c>
      <c r="H23" s="80" t="s">
        <v>191</v>
      </c>
      <c r="I23" s="80"/>
      <c r="J23" s="80">
        <v>7.042253521126761</v>
      </c>
      <c r="K23" s="80">
        <v>5.46875</v>
      </c>
      <c r="L23" s="80">
        <v>9.4117647058823533</v>
      </c>
      <c r="M23" s="80"/>
      <c r="N23" s="80">
        <v>6.7415730337078648</v>
      </c>
      <c r="O23" s="80">
        <v>6.8181818181818175</v>
      </c>
      <c r="P23" s="80">
        <v>6.6298342541436464</v>
      </c>
      <c r="Q23" s="125"/>
    </row>
    <row r="24" spans="1:17" x14ac:dyDescent="0.25">
      <c r="A24" s="26" t="s">
        <v>197</v>
      </c>
      <c r="B24" s="81">
        <v>3.225806451612903</v>
      </c>
      <c r="C24" s="81">
        <v>1.4492753623188406</v>
      </c>
      <c r="D24" s="81">
        <v>6.3291139240506329</v>
      </c>
      <c r="E24" s="81"/>
      <c r="F24" s="77" t="s">
        <v>191</v>
      </c>
      <c r="G24" s="77" t="s">
        <v>191</v>
      </c>
      <c r="H24" s="77" t="s">
        <v>191</v>
      </c>
      <c r="I24" s="81"/>
      <c r="J24" s="81">
        <v>1.25</v>
      </c>
      <c r="K24" s="81" t="s">
        <v>191</v>
      </c>
      <c r="L24" s="81">
        <v>3.7037037037037033</v>
      </c>
      <c r="M24" s="81"/>
      <c r="N24" s="81">
        <v>4.838709677419355</v>
      </c>
      <c r="O24" s="81">
        <v>2.5641025641025639</v>
      </c>
      <c r="P24" s="81">
        <v>8.695652173913043</v>
      </c>
      <c r="Q24" s="120"/>
    </row>
    <row r="25" spans="1:17" x14ac:dyDescent="0.25">
      <c r="A25" s="26" t="s">
        <v>198</v>
      </c>
      <c r="B25" s="81">
        <v>21.69811320754717</v>
      </c>
      <c r="C25" s="81">
        <v>23.728813559322035</v>
      </c>
      <c r="D25" s="81">
        <v>19.148936170212767</v>
      </c>
      <c r="E25" s="81"/>
      <c r="F25" s="77" t="s">
        <v>191</v>
      </c>
      <c r="G25" s="77" t="s">
        <v>191</v>
      </c>
      <c r="H25" s="77" t="s">
        <v>191</v>
      </c>
      <c r="I25" s="81"/>
      <c r="J25" s="81">
        <v>17.948717948717949</v>
      </c>
      <c r="K25" s="81">
        <v>15.789473684210526</v>
      </c>
      <c r="L25" s="81">
        <v>20</v>
      </c>
      <c r="M25" s="81"/>
      <c r="N25" s="81">
        <v>26.229508196721312</v>
      </c>
      <c r="O25" s="81">
        <v>29.72972972972973</v>
      </c>
      <c r="P25" s="81">
        <v>20.833333333333336</v>
      </c>
      <c r="Q25" s="121"/>
    </row>
    <row r="26" spans="1:17" x14ac:dyDescent="0.25">
      <c r="A26" s="26" t="s">
        <v>199</v>
      </c>
      <c r="B26" s="81">
        <v>8.7591240875912408</v>
      </c>
      <c r="C26" s="81">
        <v>7.6923076923076925</v>
      </c>
      <c r="D26" s="81">
        <v>10.16949152542373</v>
      </c>
      <c r="E26" s="81"/>
      <c r="F26" s="81">
        <v>14.285714285714285</v>
      </c>
      <c r="G26" s="81">
        <v>16.666666666666664</v>
      </c>
      <c r="H26" s="81" t="s">
        <v>191</v>
      </c>
      <c r="I26" s="81"/>
      <c r="J26" s="81">
        <v>15.789473684210526</v>
      </c>
      <c r="K26" s="81" t="s">
        <v>191</v>
      </c>
      <c r="L26" s="81">
        <v>37.5</v>
      </c>
      <c r="M26" s="81"/>
      <c r="N26" s="81">
        <v>7.2072072072072073</v>
      </c>
      <c r="O26" s="81">
        <v>8.1967213114754092</v>
      </c>
      <c r="P26" s="81">
        <v>6</v>
      </c>
      <c r="Q26" s="121"/>
    </row>
    <row r="27" spans="1:17" x14ac:dyDescent="0.25">
      <c r="A27" s="26" t="s">
        <v>200</v>
      </c>
      <c r="B27" s="77" t="s">
        <v>191</v>
      </c>
      <c r="C27" s="77" t="s">
        <v>191</v>
      </c>
      <c r="D27" s="77" t="s">
        <v>191</v>
      </c>
      <c r="E27" s="77"/>
      <c r="F27" s="77" t="s">
        <v>191</v>
      </c>
      <c r="G27" s="77" t="s">
        <v>191</v>
      </c>
      <c r="H27" s="77" t="s">
        <v>191</v>
      </c>
      <c r="I27" s="77"/>
      <c r="J27" s="77" t="s">
        <v>191</v>
      </c>
      <c r="K27" s="77" t="s">
        <v>191</v>
      </c>
      <c r="L27" s="77" t="s">
        <v>191</v>
      </c>
      <c r="M27" s="77"/>
      <c r="N27" s="77" t="s">
        <v>191</v>
      </c>
      <c r="O27" s="77" t="s">
        <v>191</v>
      </c>
      <c r="P27" s="77" t="s">
        <v>191</v>
      </c>
      <c r="Q27" s="121"/>
    </row>
    <row r="28" spans="1:17" x14ac:dyDescent="0.25">
      <c r="A28" s="26" t="s">
        <v>204</v>
      </c>
      <c r="B28" s="81">
        <v>4.3478260869565215</v>
      </c>
      <c r="C28" s="81">
        <v>6.8965517241379306</v>
      </c>
      <c r="D28" s="81" t="s">
        <v>191</v>
      </c>
      <c r="E28" s="81"/>
      <c r="F28" s="77" t="s">
        <v>191</v>
      </c>
      <c r="G28" s="77" t="s">
        <v>191</v>
      </c>
      <c r="H28" s="77" t="s">
        <v>191</v>
      </c>
      <c r="I28" s="81"/>
      <c r="J28" s="81">
        <v>9.5238095238095237</v>
      </c>
      <c r="K28" s="81">
        <v>22.222222222222221</v>
      </c>
      <c r="L28" s="81" t="s">
        <v>191</v>
      </c>
      <c r="M28" s="81"/>
      <c r="N28" s="77" t="s">
        <v>191</v>
      </c>
      <c r="O28" s="77" t="s">
        <v>191</v>
      </c>
      <c r="P28" s="77" t="s">
        <v>191</v>
      </c>
      <c r="Q28" s="121"/>
    </row>
    <row r="29" spans="1:17" x14ac:dyDescent="0.25">
      <c r="A29" s="26" t="s">
        <v>206</v>
      </c>
      <c r="B29" s="77" t="s">
        <v>191</v>
      </c>
      <c r="C29" s="77" t="s">
        <v>191</v>
      </c>
      <c r="D29" s="77" t="s">
        <v>191</v>
      </c>
      <c r="E29" s="77"/>
      <c r="F29" s="77" t="s">
        <v>191</v>
      </c>
      <c r="G29" s="77" t="s">
        <v>191</v>
      </c>
      <c r="H29" s="77" t="s">
        <v>191</v>
      </c>
      <c r="I29" s="77"/>
      <c r="J29" s="77" t="s">
        <v>191</v>
      </c>
      <c r="K29" s="77" t="s">
        <v>191</v>
      </c>
      <c r="L29" s="77" t="s">
        <v>191</v>
      </c>
      <c r="M29" s="77"/>
      <c r="N29" s="77" t="s">
        <v>191</v>
      </c>
      <c r="O29" s="77" t="s">
        <v>191</v>
      </c>
      <c r="P29" s="77" t="s">
        <v>191</v>
      </c>
      <c r="Q29" s="121"/>
    </row>
    <row r="30" spans="1:17" x14ac:dyDescent="0.25">
      <c r="A30" s="26" t="s">
        <v>210</v>
      </c>
      <c r="B30" s="77" t="s">
        <v>191</v>
      </c>
      <c r="C30" s="77" t="s">
        <v>191</v>
      </c>
      <c r="D30" s="77" t="s">
        <v>191</v>
      </c>
      <c r="E30" s="77"/>
      <c r="F30" s="77" t="s">
        <v>191</v>
      </c>
      <c r="G30" s="77" t="s">
        <v>191</v>
      </c>
      <c r="H30" s="77" t="s">
        <v>191</v>
      </c>
      <c r="I30" s="77"/>
      <c r="J30" s="77" t="s">
        <v>191</v>
      </c>
      <c r="K30" s="77" t="s">
        <v>191</v>
      </c>
      <c r="L30" s="77" t="s">
        <v>191</v>
      </c>
      <c r="M30" s="77"/>
      <c r="N30" s="77" t="s">
        <v>191</v>
      </c>
      <c r="O30" s="77" t="s">
        <v>191</v>
      </c>
      <c r="P30" s="77" t="s">
        <v>191</v>
      </c>
      <c r="Q30" s="121"/>
    </row>
    <row r="31" spans="1:17" x14ac:dyDescent="0.25">
      <c r="A31" s="26" t="s">
        <v>212</v>
      </c>
      <c r="B31" s="77" t="s">
        <v>191</v>
      </c>
      <c r="C31" s="77" t="s">
        <v>191</v>
      </c>
      <c r="D31" s="77" t="s">
        <v>191</v>
      </c>
      <c r="E31" s="77"/>
      <c r="F31" s="77" t="s">
        <v>191</v>
      </c>
      <c r="G31" s="77" t="s">
        <v>191</v>
      </c>
      <c r="H31" s="77" t="s">
        <v>191</v>
      </c>
      <c r="I31" s="77"/>
      <c r="J31" s="77" t="s">
        <v>191</v>
      </c>
      <c r="K31" s="77" t="s">
        <v>191</v>
      </c>
      <c r="L31" s="77" t="s">
        <v>191</v>
      </c>
      <c r="M31" s="77"/>
      <c r="N31" s="77" t="s">
        <v>191</v>
      </c>
      <c r="O31" s="77" t="s">
        <v>191</v>
      </c>
      <c r="P31" s="77" t="s">
        <v>191</v>
      </c>
      <c r="Q31" s="121"/>
    </row>
    <row r="32" spans="1:17" x14ac:dyDescent="0.25">
      <c r="A32" s="26" t="s">
        <v>216</v>
      </c>
      <c r="B32" s="81">
        <v>7.4074074074074066</v>
      </c>
      <c r="C32" s="81">
        <v>22.222222222222221</v>
      </c>
      <c r="D32" s="81" t="s">
        <v>191</v>
      </c>
      <c r="E32" s="81"/>
      <c r="F32" s="77" t="s">
        <v>191</v>
      </c>
      <c r="G32" s="77" t="s">
        <v>191</v>
      </c>
      <c r="H32" s="77" t="s">
        <v>191</v>
      </c>
      <c r="I32" s="81"/>
      <c r="J32" s="81">
        <v>15.384615384615385</v>
      </c>
      <c r="K32" s="81">
        <v>25</v>
      </c>
      <c r="L32" s="81" t="s">
        <v>191</v>
      </c>
      <c r="M32" s="81"/>
      <c r="N32" s="77" t="s">
        <v>191</v>
      </c>
      <c r="O32" s="77" t="s">
        <v>191</v>
      </c>
      <c r="P32" s="77" t="s">
        <v>191</v>
      </c>
      <c r="Q32" s="121"/>
    </row>
    <row r="33" spans="1:17" ht="15.75" thickBot="1" x14ac:dyDescent="0.3">
      <c r="A33" s="27" t="s">
        <v>218</v>
      </c>
      <c r="B33" s="136" t="s">
        <v>191</v>
      </c>
      <c r="C33" s="136" t="s">
        <v>191</v>
      </c>
      <c r="D33" s="136" t="s">
        <v>191</v>
      </c>
      <c r="E33" s="136"/>
      <c r="F33" s="136" t="s">
        <v>191</v>
      </c>
      <c r="G33" s="136" t="s">
        <v>191</v>
      </c>
      <c r="H33" s="136" t="s">
        <v>191</v>
      </c>
      <c r="I33" s="136"/>
      <c r="J33" s="136" t="s">
        <v>191</v>
      </c>
      <c r="K33" s="136" t="s">
        <v>191</v>
      </c>
      <c r="L33" s="136" t="s">
        <v>191</v>
      </c>
      <c r="M33" s="136"/>
      <c r="N33" s="136" t="s">
        <v>191</v>
      </c>
      <c r="O33" s="136" t="s">
        <v>191</v>
      </c>
      <c r="P33" s="136" t="s">
        <v>191</v>
      </c>
      <c r="Q33" s="121"/>
    </row>
    <row r="34" spans="1:17" x14ac:dyDescent="0.25">
      <c r="A34" s="218" t="s">
        <v>122</v>
      </c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Q34" s="121"/>
    </row>
    <row r="35" spans="1:17" x14ac:dyDescent="0.25">
      <c r="Q35" s="121"/>
    </row>
    <row r="37" spans="1:17" x14ac:dyDescent="0.25">
      <c r="Q37" s="121"/>
    </row>
    <row r="38" spans="1:17" x14ac:dyDescent="0.25">
      <c r="Q38" s="121"/>
    </row>
    <row r="39" spans="1:17" x14ac:dyDescent="0.25">
      <c r="Q39" s="121"/>
    </row>
    <row r="40" spans="1:17" x14ac:dyDescent="0.25">
      <c r="Q40" s="121"/>
    </row>
    <row r="41" spans="1:17" x14ac:dyDescent="0.25">
      <c r="Q41" s="121"/>
    </row>
    <row r="42" spans="1:17" x14ac:dyDescent="0.25">
      <c r="Q42" s="121"/>
    </row>
    <row r="43" spans="1:17" x14ac:dyDescent="0.25">
      <c r="Q43" s="120"/>
    </row>
    <row r="44" spans="1:17" x14ac:dyDescent="0.25">
      <c r="Q44" s="121"/>
    </row>
    <row r="45" spans="1:17" x14ac:dyDescent="0.25">
      <c r="Q45" s="121"/>
    </row>
    <row r="46" spans="1:17" x14ac:dyDescent="0.25">
      <c r="Q46" s="121"/>
    </row>
  </sheetData>
  <mergeCells count="11">
    <mergeCell ref="A34:O34"/>
    <mergeCell ref="A1:P1"/>
    <mergeCell ref="A2:P2"/>
    <mergeCell ref="A3:P3"/>
    <mergeCell ref="A4:P4"/>
    <mergeCell ref="A5:P5"/>
    <mergeCell ref="A6:A7"/>
    <mergeCell ref="B6:D6"/>
    <mergeCell ref="F6:H6"/>
    <mergeCell ref="J6:L6"/>
    <mergeCell ref="N6:P6"/>
  </mergeCells>
  <hyperlinks>
    <hyperlink ref="Q2" location="Contenido!A1" display="Contenido" xr:uid="{B8972261-5761-4E80-969E-75B6A1CD0C90}"/>
  </hyperlinks>
  <pageMargins left="0.7" right="0.7" top="0.75" bottom="0.75" header="0.3" footer="0.3"/>
  <pageSetup orientation="landscape" r:id="rId1"/>
  <ignoredErrors>
    <ignoredError sqref="C11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C2CC9-C6B0-4E78-B760-00524A067E22}">
  <sheetPr>
    <tabColor rgb="FFF2DAB1"/>
    <pageSetUpPr fitToPage="1"/>
  </sheetPr>
  <dimension ref="A1:AA44"/>
  <sheetViews>
    <sheetView showGridLines="0"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Y2" sqref="Y2"/>
    </sheetView>
  </sheetViews>
  <sheetFormatPr baseColWidth="10" defaultColWidth="11.42578125" defaultRowHeight="15" x14ac:dyDescent="0.25"/>
  <cols>
    <col min="1" max="1" width="18.7109375" customWidth="1"/>
    <col min="2" max="24" width="8.28515625" customWidth="1"/>
    <col min="25" max="25" width="14" style="119" customWidth="1"/>
  </cols>
  <sheetData>
    <row r="1" spans="1:27" x14ac:dyDescent="0.25">
      <c r="A1" s="196" t="s">
        <v>142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</row>
    <row r="2" spans="1:27" x14ac:dyDescent="0.25">
      <c r="A2" s="196" t="s">
        <v>143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14" t="s">
        <v>0</v>
      </c>
    </row>
    <row r="3" spans="1:27" x14ac:dyDescent="0.25">
      <c r="A3" s="196" t="s">
        <v>144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</row>
    <row r="4" spans="1:27" x14ac:dyDescent="0.25">
      <c r="A4" s="196" t="s">
        <v>145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</row>
    <row r="5" spans="1:27" x14ac:dyDescent="0.25">
      <c r="A5" s="196" t="s">
        <v>113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20"/>
    </row>
    <row r="6" spans="1:27" ht="20.45" customHeight="1" x14ac:dyDescent="0.25">
      <c r="A6" s="30" t="s">
        <v>146</v>
      </c>
      <c r="B6" s="31">
        <v>2002</v>
      </c>
      <c r="C6" s="31">
        <v>2003</v>
      </c>
      <c r="D6" s="31">
        <v>2004</v>
      </c>
      <c r="E6" s="31">
        <v>2005</v>
      </c>
      <c r="F6" s="31">
        <v>2006</v>
      </c>
      <c r="G6" s="31">
        <v>2007</v>
      </c>
      <c r="H6" s="31">
        <v>2008</v>
      </c>
      <c r="I6" s="31">
        <v>2009</v>
      </c>
      <c r="J6" s="31">
        <v>2010</v>
      </c>
      <c r="K6" s="31">
        <v>2011</v>
      </c>
      <c r="L6" s="31">
        <v>2012</v>
      </c>
      <c r="M6" s="31">
        <v>2013</v>
      </c>
      <c r="N6" s="31">
        <v>2014</v>
      </c>
      <c r="O6" s="31">
        <v>2015</v>
      </c>
      <c r="P6" s="31">
        <v>2016</v>
      </c>
      <c r="Q6" s="31">
        <v>2017</v>
      </c>
      <c r="R6" s="31">
        <v>2018</v>
      </c>
      <c r="S6" s="31">
        <v>2019</v>
      </c>
      <c r="T6" s="31">
        <v>2020</v>
      </c>
      <c r="U6" s="31">
        <v>2021</v>
      </c>
      <c r="V6" s="31">
        <v>2022</v>
      </c>
      <c r="W6" s="31">
        <v>2023</v>
      </c>
      <c r="X6" s="31">
        <v>2024</v>
      </c>
    </row>
    <row r="7" spans="1:27" ht="3.6" customHeight="1" x14ac:dyDescent="0.2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20"/>
    </row>
    <row r="8" spans="1:27" x14ac:dyDescent="0.25">
      <c r="A8" s="18" t="s">
        <v>147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9"/>
      <c r="V8" s="19"/>
      <c r="W8" s="19"/>
      <c r="X8" s="19"/>
    </row>
    <row r="9" spans="1:27" x14ac:dyDescent="0.25">
      <c r="A9" s="15" t="s">
        <v>139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4"/>
      <c r="V9" s="4"/>
      <c r="W9" s="4"/>
      <c r="X9" s="4"/>
      <c r="Y9" s="120"/>
    </row>
    <row r="10" spans="1:27" x14ac:dyDescent="0.25">
      <c r="A10" s="87" t="s">
        <v>148</v>
      </c>
      <c r="B10" s="55">
        <f t="shared" ref="B10:T10" si="0">SUM(B11:B14)</f>
        <v>647</v>
      </c>
      <c r="C10" s="55">
        <f t="shared" si="0"/>
        <v>596</v>
      </c>
      <c r="D10" s="55">
        <f t="shared" si="0"/>
        <v>575</v>
      </c>
      <c r="E10" s="55">
        <f t="shared" si="0"/>
        <v>337</v>
      </c>
      <c r="F10" s="55">
        <f t="shared" si="0"/>
        <v>329</v>
      </c>
      <c r="G10" s="55">
        <f t="shared" si="0"/>
        <v>239</v>
      </c>
      <c r="H10" s="55">
        <f t="shared" si="0"/>
        <v>297</v>
      </c>
      <c r="I10" s="55">
        <f t="shared" si="0"/>
        <v>298</v>
      </c>
      <c r="J10" s="55">
        <f t="shared" si="0"/>
        <v>337</v>
      </c>
      <c r="K10" s="55">
        <f t="shared" si="0"/>
        <v>259</v>
      </c>
      <c r="L10" s="55">
        <f t="shared" si="0"/>
        <v>239</v>
      </c>
      <c r="M10" s="55">
        <f t="shared" si="0"/>
        <v>205</v>
      </c>
      <c r="N10" s="55">
        <f t="shared" si="0"/>
        <v>176</v>
      </c>
      <c r="O10" s="55">
        <f t="shared" si="0"/>
        <v>187</v>
      </c>
      <c r="P10" s="55">
        <f t="shared" si="0"/>
        <v>177</v>
      </c>
      <c r="Q10" s="55">
        <f t="shared" si="0"/>
        <v>208</v>
      </c>
      <c r="R10" s="55">
        <f t="shared" si="0"/>
        <v>226</v>
      </c>
      <c r="S10" s="55">
        <f t="shared" si="0"/>
        <v>188</v>
      </c>
      <c r="T10" s="55">
        <f t="shared" si="0"/>
        <v>233</v>
      </c>
      <c r="U10" s="55">
        <v>292</v>
      </c>
      <c r="V10" s="55">
        <v>227</v>
      </c>
      <c r="W10" s="55">
        <v>207</v>
      </c>
      <c r="X10" s="55">
        <v>202</v>
      </c>
      <c r="Z10" s="55"/>
    </row>
    <row r="11" spans="1:27" x14ac:dyDescent="0.25">
      <c r="A11" s="16" t="s">
        <v>149</v>
      </c>
      <c r="B11" s="56">
        <v>96</v>
      </c>
      <c r="C11" s="56">
        <v>89</v>
      </c>
      <c r="D11" s="56">
        <v>85</v>
      </c>
      <c r="E11" s="56">
        <v>42</v>
      </c>
      <c r="F11" s="56">
        <v>42</v>
      </c>
      <c r="G11" s="56">
        <v>30</v>
      </c>
      <c r="H11" s="56">
        <v>46</v>
      </c>
      <c r="I11" s="56">
        <v>42</v>
      </c>
      <c r="J11" s="56">
        <v>42</v>
      </c>
      <c r="K11" s="56">
        <v>34</v>
      </c>
      <c r="L11" s="56">
        <v>38</v>
      </c>
      <c r="M11" s="56">
        <v>42</v>
      </c>
      <c r="N11" s="56">
        <v>37</v>
      </c>
      <c r="O11" s="56">
        <v>32</v>
      </c>
      <c r="P11" s="56">
        <v>36</v>
      </c>
      <c r="Q11" s="56">
        <v>29</v>
      </c>
      <c r="R11" s="56">
        <v>31</v>
      </c>
      <c r="S11" s="56">
        <v>36</v>
      </c>
      <c r="T11" s="56">
        <v>45</v>
      </c>
      <c r="U11" s="56">
        <v>64</v>
      </c>
      <c r="V11" s="56">
        <v>42</v>
      </c>
      <c r="W11" s="56">
        <v>28</v>
      </c>
      <c r="X11" s="56">
        <v>24</v>
      </c>
      <c r="Y11" s="133"/>
      <c r="Z11" s="56"/>
      <c r="AA11" s="10"/>
    </row>
    <row r="12" spans="1:27" x14ac:dyDescent="0.25">
      <c r="A12" s="16" t="s">
        <v>150</v>
      </c>
      <c r="B12" s="56">
        <v>85</v>
      </c>
      <c r="C12" s="56">
        <v>113</v>
      </c>
      <c r="D12" s="56">
        <v>92</v>
      </c>
      <c r="E12" s="56">
        <v>58</v>
      </c>
      <c r="F12" s="56">
        <v>58</v>
      </c>
      <c r="G12" s="56">
        <v>37</v>
      </c>
      <c r="H12" s="56">
        <v>51</v>
      </c>
      <c r="I12" s="56">
        <v>51</v>
      </c>
      <c r="J12" s="56">
        <v>41</v>
      </c>
      <c r="K12" s="56">
        <v>48</v>
      </c>
      <c r="L12" s="56">
        <v>31</v>
      </c>
      <c r="M12" s="56">
        <v>47</v>
      </c>
      <c r="N12" s="56">
        <v>25</v>
      </c>
      <c r="O12" s="56">
        <v>33</v>
      </c>
      <c r="P12" s="56">
        <v>39</v>
      </c>
      <c r="Q12" s="56">
        <v>50</v>
      </c>
      <c r="R12" s="56">
        <v>47</v>
      </c>
      <c r="S12" s="56">
        <v>28</v>
      </c>
      <c r="T12" s="56">
        <v>51</v>
      </c>
      <c r="U12" s="56">
        <v>78</v>
      </c>
      <c r="V12" s="56">
        <v>57</v>
      </c>
      <c r="W12" s="56">
        <v>59</v>
      </c>
      <c r="X12" s="56">
        <v>56</v>
      </c>
      <c r="Z12" s="56"/>
      <c r="AA12" s="10"/>
    </row>
    <row r="13" spans="1:27" x14ac:dyDescent="0.25">
      <c r="A13" s="16" t="s">
        <v>151</v>
      </c>
      <c r="B13" s="56">
        <v>175</v>
      </c>
      <c r="C13" s="56">
        <v>152</v>
      </c>
      <c r="D13" s="56">
        <v>175</v>
      </c>
      <c r="E13" s="56">
        <v>80</v>
      </c>
      <c r="F13" s="56">
        <v>78</v>
      </c>
      <c r="G13" s="56">
        <v>68</v>
      </c>
      <c r="H13" s="56">
        <v>64</v>
      </c>
      <c r="I13" s="56">
        <v>69</v>
      </c>
      <c r="J13" s="56">
        <v>91</v>
      </c>
      <c r="K13" s="56">
        <v>54</v>
      </c>
      <c r="L13" s="56">
        <v>70</v>
      </c>
      <c r="M13" s="56">
        <v>52</v>
      </c>
      <c r="N13" s="56">
        <v>47</v>
      </c>
      <c r="O13" s="56">
        <v>45</v>
      </c>
      <c r="P13" s="56">
        <v>42</v>
      </c>
      <c r="Q13" s="56">
        <v>55</v>
      </c>
      <c r="R13" s="56">
        <v>57</v>
      </c>
      <c r="S13" s="56">
        <v>59</v>
      </c>
      <c r="T13" s="56">
        <v>56</v>
      </c>
      <c r="U13" s="56">
        <v>68</v>
      </c>
      <c r="V13" s="56">
        <v>62</v>
      </c>
      <c r="W13" s="56">
        <v>42</v>
      </c>
      <c r="X13" s="56">
        <v>64</v>
      </c>
      <c r="Y13" s="121"/>
      <c r="Z13" s="56"/>
      <c r="AA13" s="10"/>
    </row>
    <row r="14" spans="1:27" x14ac:dyDescent="0.25">
      <c r="A14" s="16" t="s">
        <v>152</v>
      </c>
      <c r="B14" s="56">
        <v>291</v>
      </c>
      <c r="C14" s="56">
        <v>242</v>
      </c>
      <c r="D14" s="56">
        <v>223</v>
      </c>
      <c r="E14" s="56">
        <v>157</v>
      </c>
      <c r="F14" s="56">
        <v>151</v>
      </c>
      <c r="G14" s="56">
        <v>104</v>
      </c>
      <c r="H14" s="56">
        <v>136</v>
      </c>
      <c r="I14" s="56">
        <v>136</v>
      </c>
      <c r="J14" s="56">
        <v>163</v>
      </c>
      <c r="K14" s="56">
        <v>123</v>
      </c>
      <c r="L14" s="56">
        <v>100</v>
      </c>
      <c r="M14" s="56">
        <v>64</v>
      </c>
      <c r="N14" s="56">
        <v>67</v>
      </c>
      <c r="O14" s="56">
        <v>77</v>
      </c>
      <c r="P14" s="56">
        <v>60</v>
      </c>
      <c r="Q14" s="56">
        <v>74</v>
      </c>
      <c r="R14" s="56">
        <v>91</v>
      </c>
      <c r="S14" s="56">
        <v>65</v>
      </c>
      <c r="T14" s="56">
        <v>81</v>
      </c>
      <c r="U14" s="56">
        <v>82</v>
      </c>
      <c r="V14" s="56">
        <v>66</v>
      </c>
      <c r="W14" s="56">
        <v>78</v>
      </c>
      <c r="X14" s="56">
        <v>58</v>
      </c>
      <c r="Y14" s="120"/>
      <c r="Z14" s="56"/>
      <c r="AA14" s="10"/>
    </row>
    <row r="15" spans="1:27" x14ac:dyDescent="0.25">
      <c r="A15" s="15" t="s">
        <v>140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6"/>
      <c r="V15" s="46"/>
      <c r="W15" s="46"/>
      <c r="X15" s="46"/>
      <c r="Y15" s="121"/>
      <c r="AA15" s="10"/>
    </row>
    <row r="16" spans="1:27" x14ac:dyDescent="0.25">
      <c r="A16" s="87" t="s">
        <v>148</v>
      </c>
      <c r="B16" s="55">
        <f t="shared" ref="B16:T16" si="1">SUM(B17:B20)</f>
        <v>100</v>
      </c>
      <c r="C16" s="55">
        <f t="shared" si="1"/>
        <v>57</v>
      </c>
      <c r="D16" s="55">
        <f t="shared" si="1"/>
        <v>85</v>
      </c>
      <c r="E16" s="55">
        <f t="shared" si="1"/>
        <v>33</v>
      </c>
      <c r="F16" s="55">
        <f t="shared" si="1"/>
        <v>41</v>
      </c>
      <c r="G16" s="55">
        <f t="shared" si="1"/>
        <v>12</v>
      </c>
      <c r="H16" s="55">
        <f t="shared" si="1"/>
        <v>26</v>
      </c>
      <c r="I16" s="55">
        <f t="shared" si="1"/>
        <v>20</v>
      </c>
      <c r="J16" s="55">
        <f t="shared" si="1"/>
        <v>20</v>
      </c>
      <c r="K16" s="55">
        <f t="shared" si="1"/>
        <v>43</v>
      </c>
      <c r="L16" s="55">
        <f t="shared" si="1"/>
        <v>40</v>
      </c>
      <c r="M16" s="55">
        <f t="shared" si="1"/>
        <v>19</v>
      </c>
      <c r="N16" s="55">
        <f t="shared" si="1"/>
        <v>12</v>
      </c>
      <c r="O16" s="55">
        <f t="shared" si="1"/>
        <v>14</v>
      </c>
      <c r="P16" s="55">
        <f t="shared" si="1"/>
        <v>8</v>
      </c>
      <c r="Q16" s="55">
        <f t="shared" si="1"/>
        <v>1</v>
      </c>
      <c r="R16" s="55">
        <f t="shared" si="1"/>
        <v>6</v>
      </c>
      <c r="S16" s="55">
        <f t="shared" si="1"/>
        <v>14</v>
      </c>
      <c r="T16" s="55">
        <f t="shared" si="1"/>
        <v>29</v>
      </c>
      <c r="U16" s="45">
        <v>0</v>
      </c>
      <c r="V16" s="45">
        <v>56</v>
      </c>
      <c r="W16" s="45">
        <v>38</v>
      </c>
      <c r="X16" s="45">
        <v>24</v>
      </c>
      <c r="Y16" s="131"/>
      <c r="AA16" s="10"/>
    </row>
    <row r="17" spans="1:27" x14ac:dyDescent="0.25">
      <c r="A17" s="16" t="s">
        <v>149</v>
      </c>
      <c r="B17" s="56">
        <v>19</v>
      </c>
      <c r="C17" s="56">
        <v>10</v>
      </c>
      <c r="D17" s="56">
        <v>26</v>
      </c>
      <c r="E17" s="56">
        <v>8</v>
      </c>
      <c r="F17" s="56">
        <v>8</v>
      </c>
      <c r="G17" s="56">
        <v>3</v>
      </c>
      <c r="H17" s="56">
        <v>6</v>
      </c>
      <c r="I17" s="56">
        <v>10</v>
      </c>
      <c r="J17" s="56">
        <v>5</v>
      </c>
      <c r="K17" s="56">
        <v>14</v>
      </c>
      <c r="L17" s="56">
        <v>13</v>
      </c>
      <c r="M17" s="56">
        <v>7</v>
      </c>
      <c r="N17" s="56">
        <v>0</v>
      </c>
      <c r="O17" s="56">
        <v>0</v>
      </c>
      <c r="P17" s="56">
        <v>0</v>
      </c>
      <c r="Q17" s="56">
        <v>0</v>
      </c>
      <c r="R17" s="56">
        <v>0</v>
      </c>
      <c r="S17" s="56">
        <v>0</v>
      </c>
      <c r="T17" s="56">
        <v>0</v>
      </c>
      <c r="U17" s="46">
        <v>0</v>
      </c>
      <c r="V17" s="46">
        <v>3</v>
      </c>
      <c r="W17" s="46">
        <v>5</v>
      </c>
      <c r="X17" s="46">
        <v>3</v>
      </c>
      <c r="Y17" s="121"/>
      <c r="AA17" s="10"/>
    </row>
    <row r="18" spans="1:27" x14ac:dyDescent="0.25">
      <c r="A18" s="16" t="s">
        <v>150</v>
      </c>
      <c r="B18" s="56">
        <v>22</v>
      </c>
      <c r="C18" s="56">
        <v>18</v>
      </c>
      <c r="D18" s="56">
        <v>13</v>
      </c>
      <c r="E18" s="56">
        <v>6</v>
      </c>
      <c r="F18" s="56">
        <v>6</v>
      </c>
      <c r="G18" s="56">
        <v>3</v>
      </c>
      <c r="H18" s="56">
        <v>7</v>
      </c>
      <c r="I18" s="56">
        <v>6</v>
      </c>
      <c r="J18" s="56">
        <v>9</v>
      </c>
      <c r="K18" s="56">
        <v>11</v>
      </c>
      <c r="L18" s="56">
        <v>14</v>
      </c>
      <c r="M18" s="56">
        <v>6</v>
      </c>
      <c r="N18" s="56">
        <v>6</v>
      </c>
      <c r="O18" s="56">
        <v>8</v>
      </c>
      <c r="P18" s="56">
        <v>4</v>
      </c>
      <c r="Q18" s="56">
        <v>0</v>
      </c>
      <c r="R18" s="56">
        <v>3</v>
      </c>
      <c r="S18" s="56">
        <v>6</v>
      </c>
      <c r="T18" s="56">
        <v>11</v>
      </c>
      <c r="U18" s="46">
        <v>0</v>
      </c>
      <c r="V18" s="46">
        <v>28</v>
      </c>
      <c r="W18" s="46">
        <v>12</v>
      </c>
      <c r="X18" s="46">
        <v>12</v>
      </c>
      <c r="Y18" s="121"/>
    </row>
    <row r="19" spans="1:27" x14ac:dyDescent="0.25">
      <c r="A19" s="16" t="s">
        <v>151</v>
      </c>
      <c r="B19" s="56">
        <v>37</v>
      </c>
      <c r="C19" s="56">
        <v>23</v>
      </c>
      <c r="D19" s="56">
        <v>27</v>
      </c>
      <c r="E19" s="56">
        <v>12</v>
      </c>
      <c r="F19" s="56">
        <v>14</v>
      </c>
      <c r="G19" s="56">
        <v>4</v>
      </c>
      <c r="H19" s="56">
        <v>7</v>
      </c>
      <c r="I19" s="56">
        <v>0</v>
      </c>
      <c r="J19" s="56">
        <v>6</v>
      </c>
      <c r="K19" s="56">
        <v>15</v>
      </c>
      <c r="L19" s="56">
        <v>11</v>
      </c>
      <c r="M19" s="56">
        <v>6</v>
      </c>
      <c r="N19" s="56">
        <v>6</v>
      </c>
      <c r="O19" s="56">
        <v>5</v>
      </c>
      <c r="P19" s="56">
        <v>4</v>
      </c>
      <c r="Q19" s="56">
        <v>0</v>
      </c>
      <c r="R19" s="56">
        <v>0</v>
      </c>
      <c r="S19" s="56">
        <v>7</v>
      </c>
      <c r="T19" s="56">
        <v>9</v>
      </c>
      <c r="U19" s="46">
        <v>0</v>
      </c>
      <c r="V19" s="46">
        <v>19</v>
      </c>
      <c r="W19" s="46">
        <v>20</v>
      </c>
      <c r="X19" s="46">
        <v>7</v>
      </c>
      <c r="Y19" s="121"/>
    </row>
    <row r="20" spans="1:27" x14ac:dyDescent="0.25">
      <c r="A20" s="16" t="s">
        <v>152</v>
      </c>
      <c r="B20" s="57">
        <v>22</v>
      </c>
      <c r="C20" s="57">
        <v>6</v>
      </c>
      <c r="D20" s="57">
        <v>19</v>
      </c>
      <c r="E20" s="57">
        <v>7</v>
      </c>
      <c r="F20" s="57">
        <v>13</v>
      </c>
      <c r="G20" s="57">
        <v>2</v>
      </c>
      <c r="H20" s="57">
        <v>6</v>
      </c>
      <c r="I20" s="57">
        <v>4</v>
      </c>
      <c r="J20" s="57">
        <v>0</v>
      </c>
      <c r="K20" s="57">
        <v>3</v>
      </c>
      <c r="L20" s="57">
        <v>2</v>
      </c>
      <c r="M20" s="57">
        <v>0</v>
      </c>
      <c r="N20" s="57">
        <v>0</v>
      </c>
      <c r="O20" s="57">
        <v>1</v>
      </c>
      <c r="P20" s="57">
        <v>0</v>
      </c>
      <c r="Q20" s="57">
        <v>1</v>
      </c>
      <c r="R20" s="57">
        <v>3</v>
      </c>
      <c r="S20" s="57">
        <v>1</v>
      </c>
      <c r="T20" s="57">
        <v>9</v>
      </c>
      <c r="U20" s="46">
        <v>0</v>
      </c>
      <c r="V20" s="46">
        <v>6</v>
      </c>
      <c r="W20" s="46">
        <v>1</v>
      </c>
      <c r="X20" s="46">
        <v>2</v>
      </c>
      <c r="Y20" s="121"/>
    </row>
    <row r="21" spans="1:27" x14ac:dyDescent="0.25">
      <c r="A21" s="16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47"/>
      <c r="V21" s="47"/>
      <c r="W21" s="47"/>
      <c r="X21" s="47"/>
      <c r="Y21" s="121"/>
    </row>
    <row r="22" spans="1:27" x14ac:dyDescent="0.25">
      <c r="A22" s="18" t="s">
        <v>153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9"/>
      <c r="V22" s="59"/>
      <c r="W22" s="59"/>
      <c r="X22" s="59"/>
      <c r="Y22" s="121"/>
    </row>
    <row r="23" spans="1:27" x14ac:dyDescent="0.25">
      <c r="A23" s="15" t="s">
        <v>139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59"/>
      <c r="V23" s="59"/>
      <c r="W23" s="59"/>
      <c r="X23" s="59"/>
      <c r="Y23" s="120"/>
    </row>
    <row r="24" spans="1:27" x14ac:dyDescent="0.25">
      <c r="A24" s="87" t="s">
        <v>148</v>
      </c>
      <c r="B24" s="61">
        <f t="shared" ref="B24:T28" si="2">+B10/(B10+B16)*100</f>
        <v>86.613119143239629</v>
      </c>
      <c r="C24" s="61">
        <f t="shared" si="2"/>
        <v>91.271056661562028</v>
      </c>
      <c r="D24" s="61">
        <f t="shared" si="2"/>
        <v>87.121212121212125</v>
      </c>
      <c r="E24" s="61">
        <f t="shared" si="2"/>
        <v>91.081081081081081</v>
      </c>
      <c r="F24" s="61">
        <f t="shared" si="2"/>
        <v>88.918918918918919</v>
      </c>
      <c r="G24" s="61">
        <f t="shared" si="2"/>
        <v>95.2191235059761</v>
      </c>
      <c r="H24" s="61">
        <f t="shared" si="2"/>
        <v>91.950464396284829</v>
      </c>
      <c r="I24" s="61">
        <f t="shared" si="2"/>
        <v>93.710691823899367</v>
      </c>
      <c r="J24" s="61">
        <f t="shared" si="2"/>
        <v>94.397759103641448</v>
      </c>
      <c r="K24" s="61">
        <f t="shared" si="2"/>
        <v>85.761589403973517</v>
      </c>
      <c r="L24" s="61">
        <f t="shared" si="2"/>
        <v>85.663082437275989</v>
      </c>
      <c r="M24" s="61">
        <f t="shared" si="2"/>
        <v>91.517857142857139</v>
      </c>
      <c r="N24" s="61">
        <f t="shared" si="2"/>
        <v>93.61702127659575</v>
      </c>
      <c r="O24" s="61">
        <f t="shared" si="2"/>
        <v>93.03482587064677</v>
      </c>
      <c r="P24" s="61">
        <f t="shared" si="2"/>
        <v>95.675675675675677</v>
      </c>
      <c r="Q24" s="61">
        <f t="shared" si="2"/>
        <v>99.52153110047847</v>
      </c>
      <c r="R24" s="61">
        <f t="shared" si="2"/>
        <v>97.41379310344827</v>
      </c>
      <c r="S24" s="61">
        <f t="shared" si="2"/>
        <v>93.069306930693074</v>
      </c>
      <c r="T24" s="61">
        <f t="shared" si="2"/>
        <v>88.931297709923669</v>
      </c>
      <c r="U24" s="62">
        <v>100</v>
      </c>
      <c r="V24" s="62">
        <v>80.21201413427562</v>
      </c>
      <c r="W24" s="62">
        <v>84.489795918367349</v>
      </c>
      <c r="X24" s="62">
        <v>89.380530973451329</v>
      </c>
      <c r="Y24" s="134"/>
    </row>
    <row r="25" spans="1:27" x14ac:dyDescent="0.25">
      <c r="A25" s="16" t="s">
        <v>149</v>
      </c>
      <c r="B25" s="63">
        <f t="shared" si="2"/>
        <v>83.478260869565219</v>
      </c>
      <c r="C25" s="63">
        <f t="shared" si="2"/>
        <v>89.898989898989896</v>
      </c>
      <c r="D25" s="63">
        <f t="shared" si="2"/>
        <v>76.576576576576571</v>
      </c>
      <c r="E25" s="63">
        <f t="shared" si="2"/>
        <v>84</v>
      </c>
      <c r="F25" s="63">
        <f t="shared" si="2"/>
        <v>84</v>
      </c>
      <c r="G25" s="63">
        <f t="shared" si="2"/>
        <v>90.909090909090907</v>
      </c>
      <c r="H25" s="63">
        <f t="shared" si="2"/>
        <v>88.461538461538453</v>
      </c>
      <c r="I25" s="63">
        <f t="shared" si="2"/>
        <v>80.769230769230774</v>
      </c>
      <c r="J25" s="63">
        <f t="shared" si="2"/>
        <v>89.361702127659569</v>
      </c>
      <c r="K25" s="63">
        <f t="shared" si="2"/>
        <v>70.833333333333343</v>
      </c>
      <c r="L25" s="63">
        <f t="shared" si="2"/>
        <v>74.509803921568633</v>
      </c>
      <c r="M25" s="63">
        <f t="shared" si="2"/>
        <v>85.714285714285708</v>
      </c>
      <c r="N25" s="63">
        <f t="shared" si="2"/>
        <v>100</v>
      </c>
      <c r="O25" s="63">
        <f t="shared" si="2"/>
        <v>100</v>
      </c>
      <c r="P25" s="63">
        <f t="shared" si="2"/>
        <v>100</v>
      </c>
      <c r="Q25" s="63">
        <f t="shared" si="2"/>
        <v>100</v>
      </c>
      <c r="R25" s="63">
        <f t="shared" si="2"/>
        <v>100</v>
      </c>
      <c r="S25" s="63">
        <f t="shared" si="2"/>
        <v>100</v>
      </c>
      <c r="T25" s="63">
        <f t="shared" si="2"/>
        <v>100</v>
      </c>
      <c r="U25" s="40">
        <v>100</v>
      </c>
      <c r="V25" s="40">
        <v>93.333333333333329</v>
      </c>
      <c r="W25" s="40">
        <v>84.848484848484844</v>
      </c>
      <c r="X25" s="40">
        <v>88.888888888888886</v>
      </c>
      <c r="Y25" s="134"/>
    </row>
    <row r="26" spans="1:27" x14ac:dyDescent="0.25">
      <c r="A26" s="16" t="s">
        <v>150</v>
      </c>
      <c r="B26" s="63">
        <f t="shared" si="2"/>
        <v>79.43925233644859</v>
      </c>
      <c r="C26" s="63">
        <f t="shared" si="2"/>
        <v>86.25954198473282</v>
      </c>
      <c r="D26" s="63">
        <f t="shared" si="2"/>
        <v>87.61904761904762</v>
      </c>
      <c r="E26" s="63">
        <f t="shared" si="2"/>
        <v>90.625</v>
      </c>
      <c r="F26" s="63">
        <f t="shared" si="2"/>
        <v>90.625</v>
      </c>
      <c r="G26" s="63">
        <f t="shared" si="2"/>
        <v>92.5</v>
      </c>
      <c r="H26" s="63">
        <f t="shared" si="2"/>
        <v>87.931034482758619</v>
      </c>
      <c r="I26" s="63">
        <f t="shared" si="2"/>
        <v>89.473684210526315</v>
      </c>
      <c r="J26" s="63">
        <f t="shared" si="2"/>
        <v>82</v>
      </c>
      <c r="K26" s="63">
        <f t="shared" si="2"/>
        <v>81.355932203389841</v>
      </c>
      <c r="L26" s="63">
        <f t="shared" si="2"/>
        <v>68.888888888888886</v>
      </c>
      <c r="M26" s="63">
        <f t="shared" si="2"/>
        <v>88.679245283018872</v>
      </c>
      <c r="N26" s="63">
        <f t="shared" si="2"/>
        <v>80.645161290322577</v>
      </c>
      <c r="O26" s="63">
        <f t="shared" si="2"/>
        <v>80.487804878048792</v>
      </c>
      <c r="P26" s="63">
        <f t="shared" si="2"/>
        <v>90.697674418604649</v>
      </c>
      <c r="Q26" s="63">
        <f t="shared" si="2"/>
        <v>100</v>
      </c>
      <c r="R26" s="63">
        <f t="shared" si="2"/>
        <v>94</v>
      </c>
      <c r="S26" s="63">
        <f t="shared" si="2"/>
        <v>82.35294117647058</v>
      </c>
      <c r="T26" s="63">
        <f t="shared" si="2"/>
        <v>82.258064516129039</v>
      </c>
      <c r="U26" s="40">
        <v>100</v>
      </c>
      <c r="V26" s="40">
        <v>67.058823529411754</v>
      </c>
      <c r="W26" s="40">
        <v>83.098591549295776</v>
      </c>
      <c r="X26" s="40">
        <v>82.35294117647058</v>
      </c>
      <c r="Y26" s="134"/>
    </row>
    <row r="27" spans="1:27" x14ac:dyDescent="0.25">
      <c r="A27" s="16" t="s">
        <v>151</v>
      </c>
      <c r="B27" s="63">
        <f t="shared" si="2"/>
        <v>82.547169811320757</v>
      </c>
      <c r="C27" s="63">
        <f t="shared" si="2"/>
        <v>86.857142857142861</v>
      </c>
      <c r="D27" s="63">
        <f t="shared" si="2"/>
        <v>86.633663366336634</v>
      </c>
      <c r="E27" s="63">
        <f t="shared" si="2"/>
        <v>86.956521739130437</v>
      </c>
      <c r="F27" s="63">
        <f t="shared" si="2"/>
        <v>84.782608695652172</v>
      </c>
      <c r="G27" s="63">
        <f t="shared" si="2"/>
        <v>94.444444444444443</v>
      </c>
      <c r="H27" s="63">
        <f t="shared" si="2"/>
        <v>90.140845070422543</v>
      </c>
      <c r="I27" s="63">
        <f t="shared" si="2"/>
        <v>100</v>
      </c>
      <c r="J27" s="63">
        <f t="shared" si="2"/>
        <v>93.814432989690715</v>
      </c>
      <c r="K27" s="63">
        <f t="shared" si="2"/>
        <v>78.260869565217391</v>
      </c>
      <c r="L27" s="63">
        <f t="shared" si="2"/>
        <v>86.419753086419746</v>
      </c>
      <c r="M27" s="63">
        <f t="shared" si="2"/>
        <v>89.65517241379311</v>
      </c>
      <c r="N27" s="63">
        <f t="shared" si="2"/>
        <v>88.679245283018872</v>
      </c>
      <c r="O27" s="63">
        <f t="shared" si="2"/>
        <v>90</v>
      </c>
      <c r="P27" s="63">
        <f t="shared" si="2"/>
        <v>91.304347826086953</v>
      </c>
      <c r="Q27" s="63">
        <f t="shared" si="2"/>
        <v>100</v>
      </c>
      <c r="R27" s="63">
        <f t="shared" si="2"/>
        <v>100</v>
      </c>
      <c r="S27" s="63">
        <f t="shared" si="2"/>
        <v>89.393939393939391</v>
      </c>
      <c r="T27" s="63">
        <f t="shared" si="2"/>
        <v>86.15384615384616</v>
      </c>
      <c r="U27" s="40">
        <v>100</v>
      </c>
      <c r="V27" s="40">
        <v>76.543209876543202</v>
      </c>
      <c r="W27" s="40">
        <v>67.741935483870961</v>
      </c>
      <c r="X27" s="40">
        <v>90.140845070422543</v>
      </c>
      <c r="Y27" s="134"/>
    </row>
    <row r="28" spans="1:27" x14ac:dyDescent="0.25">
      <c r="A28" s="16" t="s">
        <v>152</v>
      </c>
      <c r="B28" s="63">
        <f t="shared" si="2"/>
        <v>92.971246006389777</v>
      </c>
      <c r="C28" s="63">
        <f t="shared" si="2"/>
        <v>97.58064516129032</v>
      </c>
      <c r="D28" s="63">
        <f t="shared" si="2"/>
        <v>92.148760330578511</v>
      </c>
      <c r="E28" s="63">
        <f t="shared" si="2"/>
        <v>95.731707317073173</v>
      </c>
      <c r="F28" s="63">
        <f t="shared" si="2"/>
        <v>92.073170731707322</v>
      </c>
      <c r="G28" s="63">
        <f t="shared" si="2"/>
        <v>98.113207547169807</v>
      </c>
      <c r="H28" s="63">
        <f t="shared" si="2"/>
        <v>95.774647887323937</v>
      </c>
      <c r="I28" s="63">
        <f t="shared" si="2"/>
        <v>97.142857142857139</v>
      </c>
      <c r="J28" s="63">
        <f t="shared" si="2"/>
        <v>100</v>
      </c>
      <c r="K28" s="63">
        <f t="shared" si="2"/>
        <v>97.61904761904762</v>
      </c>
      <c r="L28" s="63">
        <f t="shared" si="2"/>
        <v>98.039215686274503</v>
      </c>
      <c r="M28" s="63">
        <f t="shared" si="2"/>
        <v>100</v>
      </c>
      <c r="N28" s="63">
        <f t="shared" si="2"/>
        <v>100</v>
      </c>
      <c r="O28" s="63">
        <f t="shared" si="2"/>
        <v>98.71794871794873</v>
      </c>
      <c r="P28" s="63">
        <f t="shared" si="2"/>
        <v>100</v>
      </c>
      <c r="Q28" s="63">
        <f t="shared" si="2"/>
        <v>98.666666666666671</v>
      </c>
      <c r="R28" s="63">
        <f t="shared" si="2"/>
        <v>96.808510638297875</v>
      </c>
      <c r="S28" s="63">
        <f t="shared" si="2"/>
        <v>98.484848484848484</v>
      </c>
      <c r="T28" s="63">
        <f t="shared" si="2"/>
        <v>90</v>
      </c>
      <c r="U28" s="40">
        <v>100</v>
      </c>
      <c r="V28" s="40">
        <v>91.666666666666657</v>
      </c>
      <c r="W28" s="40">
        <v>98.734177215189874</v>
      </c>
      <c r="X28" s="40">
        <v>96.666666666666671</v>
      </c>
      <c r="Y28" s="134"/>
    </row>
    <row r="29" spans="1:27" x14ac:dyDescent="0.25">
      <c r="A29" s="15" t="s">
        <v>140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40"/>
      <c r="V29" s="40"/>
      <c r="W29" s="40"/>
      <c r="X29" s="40"/>
      <c r="Y29" s="121"/>
    </row>
    <row r="30" spans="1:27" x14ac:dyDescent="0.25">
      <c r="A30" s="87" t="s">
        <v>148</v>
      </c>
      <c r="B30" s="61">
        <f t="shared" ref="B30:T34" si="3">+B16/(B16+B10)*100</f>
        <v>13.386880856760374</v>
      </c>
      <c r="C30" s="61">
        <f t="shared" si="3"/>
        <v>8.7289433384379791</v>
      </c>
      <c r="D30" s="61">
        <f t="shared" si="3"/>
        <v>12.878787878787879</v>
      </c>
      <c r="E30" s="61">
        <f t="shared" si="3"/>
        <v>8.9189189189189193</v>
      </c>
      <c r="F30" s="61">
        <f t="shared" si="3"/>
        <v>11.081081081081082</v>
      </c>
      <c r="G30" s="61">
        <f t="shared" si="3"/>
        <v>4.7808764940239046</v>
      </c>
      <c r="H30" s="61">
        <f t="shared" si="3"/>
        <v>8.0495356037151709</v>
      </c>
      <c r="I30" s="61">
        <f t="shared" si="3"/>
        <v>6.2893081761006293</v>
      </c>
      <c r="J30" s="61">
        <f t="shared" si="3"/>
        <v>5.6022408963585439</v>
      </c>
      <c r="K30" s="61">
        <f t="shared" si="3"/>
        <v>14.23841059602649</v>
      </c>
      <c r="L30" s="61">
        <f t="shared" si="3"/>
        <v>14.336917562724013</v>
      </c>
      <c r="M30" s="61">
        <f t="shared" si="3"/>
        <v>8.4821428571428577</v>
      </c>
      <c r="N30" s="61">
        <f t="shared" si="3"/>
        <v>6.3829787234042552</v>
      </c>
      <c r="O30" s="61">
        <f t="shared" si="3"/>
        <v>6.9651741293532341</v>
      </c>
      <c r="P30" s="61">
        <f t="shared" si="3"/>
        <v>4.3243243243243246</v>
      </c>
      <c r="Q30" s="61">
        <f t="shared" si="3"/>
        <v>0.4784688995215311</v>
      </c>
      <c r="R30" s="61">
        <f t="shared" si="3"/>
        <v>2.5862068965517242</v>
      </c>
      <c r="S30" s="61">
        <f t="shared" si="3"/>
        <v>6.9306930693069315</v>
      </c>
      <c r="T30" s="61">
        <f t="shared" si="3"/>
        <v>11.068702290076336</v>
      </c>
      <c r="U30" s="62">
        <v>0</v>
      </c>
      <c r="V30" s="62">
        <v>19.78798586572438</v>
      </c>
      <c r="W30" s="62">
        <v>15.510204081632653</v>
      </c>
      <c r="X30" s="62">
        <v>10.619469026548673</v>
      </c>
      <c r="Y30" s="121"/>
    </row>
    <row r="31" spans="1:27" x14ac:dyDescent="0.25">
      <c r="A31" s="16" t="s">
        <v>149</v>
      </c>
      <c r="B31" s="63">
        <f t="shared" si="3"/>
        <v>16.521739130434781</v>
      </c>
      <c r="C31" s="63">
        <f t="shared" si="3"/>
        <v>10.1010101010101</v>
      </c>
      <c r="D31" s="63">
        <f t="shared" si="3"/>
        <v>23.423423423423422</v>
      </c>
      <c r="E31" s="63">
        <f t="shared" si="3"/>
        <v>16</v>
      </c>
      <c r="F31" s="63">
        <f t="shared" si="3"/>
        <v>16</v>
      </c>
      <c r="G31" s="63">
        <f t="shared" si="3"/>
        <v>9.0909090909090917</v>
      </c>
      <c r="H31" s="63">
        <f t="shared" si="3"/>
        <v>11.538461538461538</v>
      </c>
      <c r="I31" s="63">
        <f t="shared" si="3"/>
        <v>19.230769230769234</v>
      </c>
      <c r="J31" s="63">
        <f t="shared" si="3"/>
        <v>10.638297872340425</v>
      </c>
      <c r="K31" s="63">
        <f t="shared" si="3"/>
        <v>29.166666666666668</v>
      </c>
      <c r="L31" s="63">
        <f t="shared" si="3"/>
        <v>25.490196078431371</v>
      </c>
      <c r="M31" s="63">
        <f t="shared" si="3"/>
        <v>14.285714285714285</v>
      </c>
      <c r="N31" s="63">
        <f t="shared" si="3"/>
        <v>0</v>
      </c>
      <c r="O31" s="63">
        <f t="shared" si="3"/>
        <v>0</v>
      </c>
      <c r="P31" s="63">
        <f t="shared" si="3"/>
        <v>0</v>
      </c>
      <c r="Q31" s="63">
        <f t="shared" si="3"/>
        <v>0</v>
      </c>
      <c r="R31" s="63">
        <f t="shared" si="3"/>
        <v>0</v>
      </c>
      <c r="S31" s="63">
        <f t="shared" si="3"/>
        <v>0</v>
      </c>
      <c r="T31" s="63">
        <f t="shared" si="3"/>
        <v>0</v>
      </c>
      <c r="U31" s="40">
        <v>0</v>
      </c>
      <c r="V31" s="40">
        <v>6.666666666666667</v>
      </c>
      <c r="W31" s="40">
        <v>15.151515151515152</v>
      </c>
      <c r="X31" s="40">
        <v>11.111111111111111</v>
      </c>
      <c r="Y31" s="121"/>
    </row>
    <row r="32" spans="1:27" x14ac:dyDescent="0.25">
      <c r="A32" s="16" t="s">
        <v>150</v>
      </c>
      <c r="B32" s="63">
        <f t="shared" si="3"/>
        <v>20.5607476635514</v>
      </c>
      <c r="C32" s="63">
        <f t="shared" si="3"/>
        <v>13.740458015267176</v>
      </c>
      <c r="D32" s="63">
        <f t="shared" si="3"/>
        <v>12.380952380952381</v>
      </c>
      <c r="E32" s="63">
        <f t="shared" si="3"/>
        <v>9.375</v>
      </c>
      <c r="F32" s="63">
        <f t="shared" si="3"/>
        <v>9.375</v>
      </c>
      <c r="G32" s="63">
        <f t="shared" si="3"/>
        <v>7.5</v>
      </c>
      <c r="H32" s="63">
        <f t="shared" si="3"/>
        <v>12.068965517241379</v>
      </c>
      <c r="I32" s="63">
        <f t="shared" si="3"/>
        <v>10.526315789473683</v>
      </c>
      <c r="J32" s="63">
        <f t="shared" si="3"/>
        <v>18</v>
      </c>
      <c r="K32" s="63">
        <f t="shared" si="3"/>
        <v>18.64406779661017</v>
      </c>
      <c r="L32" s="63">
        <f t="shared" si="3"/>
        <v>31.111111111111111</v>
      </c>
      <c r="M32" s="63">
        <f t="shared" si="3"/>
        <v>11.320754716981133</v>
      </c>
      <c r="N32" s="63">
        <f t="shared" si="3"/>
        <v>19.35483870967742</v>
      </c>
      <c r="O32" s="63">
        <f t="shared" si="3"/>
        <v>19.512195121951219</v>
      </c>
      <c r="P32" s="63">
        <f t="shared" si="3"/>
        <v>9.3023255813953494</v>
      </c>
      <c r="Q32" s="63">
        <f t="shared" si="3"/>
        <v>0</v>
      </c>
      <c r="R32" s="63">
        <f t="shared" si="3"/>
        <v>6</v>
      </c>
      <c r="S32" s="63">
        <f t="shared" si="3"/>
        <v>17.647058823529413</v>
      </c>
      <c r="T32" s="63">
        <f t="shared" si="3"/>
        <v>17.741935483870968</v>
      </c>
      <c r="U32" s="40">
        <v>0</v>
      </c>
      <c r="V32" s="40">
        <v>32.941176470588232</v>
      </c>
      <c r="W32" s="40">
        <v>16.901408450704224</v>
      </c>
      <c r="X32" s="40">
        <v>17.647058823529413</v>
      </c>
      <c r="Y32" s="121"/>
    </row>
    <row r="33" spans="1:25" x14ac:dyDescent="0.25">
      <c r="A33" s="16" t="s">
        <v>151</v>
      </c>
      <c r="B33" s="63">
        <f t="shared" si="3"/>
        <v>17.452830188679243</v>
      </c>
      <c r="C33" s="63">
        <f t="shared" si="3"/>
        <v>13.142857142857142</v>
      </c>
      <c r="D33" s="63">
        <f t="shared" si="3"/>
        <v>13.366336633663368</v>
      </c>
      <c r="E33" s="63">
        <f t="shared" si="3"/>
        <v>13.043478260869565</v>
      </c>
      <c r="F33" s="63">
        <f t="shared" si="3"/>
        <v>15.217391304347828</v>
      </c>
      <c r="G33" s="63">
        <f t="shared" si="3"/>
        <v>5.5555555555555554</v>
      </c>
      <c r="H33" s="63">
        <f t="shared" si="3"/>
        <v>9.8591549295774641</v>
      </c>
      <c r="I33" s="63">
        <f t="shared" si="3"/>
        <v>0</v>
      </c>
      <c r="J33" s="63">
        <f t="shared" si="3"/>
        <v>6.1855670103092786</v>
      </c>
      <c r="K33" s="63">
        <f t="shared" si="3"/>
        <v>21.739130434782609</v>
      </c>
      <c r="L33" s="63">
        <f t="shared" si="3"/>
        <v>13.580246913580247</v>
      </c>
      <c r="M33" s="63">
        <f t="shared" si="3"/>
        <v>10.344827586206897</v>
      </c>
      <c r="N33" s="63">
        <f t="shared" si="3"/>
        <v>11.320754716981133</v>
      </c>
      <c r="O33" s="63">
        <f t="shared" si="3"/>
        <v>10</v>
      </c>
      <c r="P33" s="63">
        <f t="shared" si="3"/>
        <v>8.695652173913043</v>
      </c>
      <c r="Q33" s="63">
        <f t="shared" si="3"/>
        <v>0</v>
      </c>
      <c r="R33" s="63">
        <f t="shared" si="3"/>
        <v>0</v>
      </c>
      <c r="S33" s="63">
        <f t="shared" si="3"/>
        <v>10.606060606060606</v>
      </c>
      <c r="T33" s="63">
        <f t="shared" si="3"/>
        <v>13.846153846153847</v>
      </c>
      <c r="U33" s="40">
        <v>0</v>
      </c>
      <c r="V33" s="40">
        <v>23.456790123456788</v>
      </c>
      <c r="W33" s="40">
        <v>32.258064516129032</v>
      </c>
      <c r="X33" s="40">
        <v>9.8591549295774641</v>
      </c>
      <c r="Y33" s="121"/>
    </row>
    <row r="34" spans="1:25" ht="15.75" thickBot="1" x14ac:dyDescent="0.3">
      <c r="A34" s="17" t="s">
        <v>152</v>
      </c>
      <c r="B34" s="64">
        <f t="shared" si="3"/>
        <v>7.0287539936102235</v>
      </c>
      <c r="C34" s="64">
        <f t="shared" si="3"/>
        <v>2.4193548387096775</v>
      </c>
      <c r="D34" s="64">
        <f t="shared" si="3"/>
        <v>7.8512396694214877</v>
      </c>
      <c r="E34" s="64">
        <f t="shared" si="3"/>
        <v>4.2682926829268295</v>
      </c>
      <c r="F34" s="64">
        <f t="shared" si="3"/>
        <v>7.9268292682926829</v>
      </c>
      <c r="G34" s="64">
        <f t="shared" si="3"/>
        <v>1.8867924528301887</v>
      </c>
      <c r="H34" s="64">
        <f t="shared" si="3"/>
        <v>4.225352112676056</v>
      </c>
      <c r="I34" s="64">
        <f t="shared" si="3"/>
        <v>2.8571428571428572</v>
      </c>
      <c r="J34" s="64">
        <f t="shared" si="3"/>
        <v>0</v>
      </c>
      <c r="K34" s="64">
        <f t="shared" si="3"/>
        <v>2.3809523809523809</v>
      </c>
      <c r="L34" s="64">
        <f t="shared" si="3"/>
        <v>1.9607843137254901</v>
      </c>
      <c r="M34" s="64">
        <f t="shared" si="3"/>
        <v>0</v>
      </c>
      <c r="N34" s="64">
        <f t="shared" si="3"/>
        <v>0</v>
      </c>
      <c r="O34" s="64">
        <f t="shared" si="3"/>
        <v>1.2820512820512819</v>
      </c>
      <c r="P34" s="64">
        <f t="shared" si="3"/>
        <v>0</v>
      </c>
      <c r="Q34" s="64">
        <f t="shared" si="3"/>
        <v>1.3333333333333335</v>
      </c>
      <c r="R34" s="64">
        <f t="shared" si="3"/>
        <v>3.1914893617021276</v>
      </c>
      <c r="S34" s="64">
        <f t="shared" si="3"/>
        <v>1.5151515151515151</v>
      </c>
      <c r="T34" s="64">
        <f t="shared" si="3"/>
        <v>10</v>
      </c>
      <c r="U34" s="43">
        <v>0</v>
      </c>
      <c r="V34" s="54">
        <v>8.3333333333333321</v>
      </c>
      <c r="W34" s="54">
        <v>1.2658227848101267</v>
      </c>
      <c r="X34" s="54">
        <v>3.3333333333333335</v>
      </c>
      <c r="Y34" s="121"/>
    </row>
    <row r="35" spans="1:25" x14ac:dyDescent="0.25">
      <c r="A35" s="220" t="s">
        <v>122</v>
      </c>
      <c r="B35" s="218"/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8"/>
      <c r="T35" s="218"/>
      <c r="U35" s="4"/>
      <c r="V35" s="4"/>
      <c r="W35" s="4"/>
      <c r="X35" s="4"/>
      <c r="Y35" s="121"/>
    </row>
    <row r="36" spans="1:25" x14ac:dyDescent="0.25">
      <c r="Y36" s="121"/>
    </row>
    <row r="37" spans="1:25" x14ac:dyDescent="0.25">
      <c r="Y37" s="121"/>
    </row>
    <row r="38" spans="1:25" x14ac:dyDescent="0.25">
      <c r="Y38" s="121"/>
    </row>
    <row r="39" spans="1:25" x14ac:dyDescent="0.25">
      <c r="Y39" s="121"/>
    </row>
    <row r="40" spans="1:25" x14ac:dyDescent="0.25">
      <c r="Y40" s="121"/>
    </row>
    <row r="41" spans="1:25" x14ac:dyDescent="0.25">
      <c r="Y41" s="120"/>
    </row>
    <row r="42" spans="1:25" x14ac:dyDescent="0.25">
      <c r="Y42" s="121"/>
    </row>
    <row r="43" spans="1:25" x14ac:dyDescent="0.25">
      <c r="Y43" s="121"/>
    </row>
    <row r="44" spans="1:25" x14ac:dyDescent="0.25">
      <c r="Y44" s="121"/>
    </row>
  </sheetData>
  <mergeCells count="1">
    <mergeCell ref="A35:T35"/>
  </mergeCells>
  <hyperlinks>
    <hyperlink ref="Y2" location="Contenido!A1" display="Contenido" xr:uid="{8724C297-580A-4E19-A10D-E7E208F23732}"/>
  </hyperlinks>
  <pageMargins left="0.7" right="0.7" top="0.75" bottom="0.75" header="0.3" footer="0.3"/>
  <pageSetup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fc13815-1b3c-4a1f-b62a-6a736b074d2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01EC971B95E24A9AEAEED059930875" ma:contentTypeVersion="10" ma:contentTypeDescription="Create a new document." ma:contentTypeScope="" ma:versionID="61cdbbc38002ed7cc149511c384e4615">
  <xsd:schema xmlns:xsd="http://www.w3.org/2001/XMLSchema" xmlns:xs="http://www.w3.org/2001/XMLSchema" xmlns:p="http://schemas.microsoft.com/office/2006/metadata/properties" xmlns:ns3="9fc13815-1b3c-4a1f-b62a-6a736b074d25" targetNamespace="http://schemas.microsoft.com/office/2006/metadata/properties" ma:root="true" ma:fieldsID="cdf09ecd243f6b43c79c4cb760ef013c" ns3:_="">
    <xsd:import namespace="9fc13815-1b3c-4a1f-b62a-6a736b074d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13815-1b3c-4a1f-b62a-6a736b074d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DF0FB6-229F-4905-BEA1-5CEF92F697E8}">
  <ds:schemaRefs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9fc13815-1b3c-4a1f-b62a-6a736b074d25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1BA4102-40EE-4EA5-82CD-4E89271B3F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B34217-D29E-48B2-9480-45B37AD54D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c13815-1b3c-4a1f-b62a-6a736b074d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87</vt:i4>
      </vt:variant>
      <vt:variant>
        <vt:lpstr>Rangos con nombre</vt:lpstr>
      </vt:variant>
      <vt:variant>
        <vt:i4>86</vt:i4>
      </vt:variant>
    </vt:vector>
  </HeadingPairs>
  <TitlesOfParts>
    <vt:vector size="173" baseType="lpstr">
      <vt:lpstr>Portada</vt:lpstr>
      <vt:lpstr>Funcionarios</vt:lpstr>
      <vt:lpstr>Contenido</vt:lpstr>
      <vt:lpstr>Serie Histórica</vt:lpstr>
      <vt:lpstr>C1</vt:lpstr>
      <vt:lpstr>C2</vt:lpstr>
      <vt:lpstr>C3</vt:lpstr>
      <vt:lpstr>C4</vt:lpstr>
      <vt:lpstr>C5</vt:lpstr>
      <vt:lpstr>C6</vt:lpstr>
      <vt:lpstr>C7</vt:lpstr>
      <vt:lpstr>C8</vt:lpstr>
      <vt:lpstr>C9</vt:lpstr>
      <vt:lpstr>C10</vt:lpstr>
      <vt:lpstr>C11</vt:lpstr>
      <vt:lpstr>C12</vt:lpstr>
      <vt:lpstr>C13</vt:lpstr>
      <vt:lpstr>C14</vt:lpstr>
      <vt:lpstr>C15</vt:lpstr>
      <vt:lpstr>I y II Ciclos</vt:lpstr>
      <vt:lpstr>C16</vt:lpstr>
      <vt:lpstr>C17</vt:lpstr>
      <vt:lpstr>C18</vt:lpstr>
      <vt:lpstr>C19</vt:lpstr>
      <vt:lpstr>C20</vt:lpstr>
      <vt:lpstr>C21</vt:lpstr>
      <vt:lpstr>C22</vt:lpstr>
      <vt:lpstr>C23</vt:lpstr>
      <vt:lpstr>C24</vt:lpstr>
      <vt:lpstr>C25</vt:lpstr>
      <vt:lpstr>C26</vt:lpstr>
      <vt:lpstr>C27</vt:lpstr>
      <vt:lpstr>C28</vt:lpstr>
      <vt:lpstr>C29</vt:lpstr>
      <vt:lpstr>C30</vt:lpstr>
      <vt:lpstr>C31</vt:lpstr>
      <vt:lpstr>Escuelas Nocturnas</vt:lpstr>
      <vt:lpstr>C32</vt:lpstr>
      <vt:lpstr>C33</vt:lpstr>
      <vt:lpstr>Colegios</vt:lpstr>
      <vt:lpstr>C34</vt:lpstr>
      <vt:lpstr>C35</vt:lpstr>
      <vt:lpstr>C36</vt:lpstr>
      <vt:lpstr>C37</vt:lpstr>
      <vt:lpstr>C38</vt:lpstr>
      <vt:lpstr>C39</vt:lpstr>
      <vt:lpstr>C40</vt:lpstr>
      <vt:lpstr>C41</vt:lpstr>
      <vt:lpstr>C42</vt:lpstr>
      <vt:lpstr>C43</vt:lpstr>
      <vt:lpstr>C44</vt:lpstr>
      <vt:lpstr>C45</vt:lpstr>
      <vt:lpstr>C46</vt:lpstr>
      <vt:lpstr>C47</vt:lpstr>
      <vt:lpstr>C48</vt:lpstr>
      <vt:lpstr>C49</vt:lpstr>
      <vt:lpstr>Colegios Académicos Diurnos</vt:lpstr>
      <vt:lpstr>C50</vt:lpstr>
      <vt:lpstr>C51</vt:lpstr>
      <vt:lpstr>C52</vt:lpstr>
      <vt:lpstr>C53</vt:lpstr>
      <vt:lpstr>C54</vt:lpstr>
      <vt:lpstr>C55</vt:lpstr>
      <vt:lpstr>Colegios Técnicos Diurnos</vt:lpstr>
      <vt:lpstr>C56</vt:lpstr>
      <vt:lpstr>C57</vt:lpstr>
      <vt:lpstr>C58</vt:lpstr>
      <vt:lpstr>C59</vt:lpstr>
      <vt:lpstr>C60</vt:lpstr>
      <vt:lpstr>C61</vt:lpstr>
      <vt:lpstr>Colegios Académicos Nocturnos</vt:lpstr>
      <vt:lpstr>C62</vt:lpstr>
      <vt:lpstr>C63</vt:lpstr>
      <vt:lpstr>C64</vt:lpstr>
      <vt:lpstr>C65</vt:lpstr>
      <vt:lpstr>C66</vt:lpstr>
      <vt:lpstr>C67</vt:lpstr>
      <vt:lpstr>Colegios Técnicos Nocturnos</vt:lpstr>
      <vt:lpstr>C68</vt:lpstr>
      <vt:lpstr>C69</vt:lpstr>
      <vt:lpstr>C70</vt:lpstr>
      <vt:lpstr>C71</vt:lpstr>
      <vt:lpstr>C72</vt:lpstr>
      <vt:lpstr>C73</vt:lpstr>
      <vt:lpstr>Programa Aula Edad</vt:lpstr>
      <vt:lpstr>C74</vt:lpstr>
      <vt:lpstr>C75</vt:lpstr>
      <vt:lpstr>'C1'!Área_de_impresión</vt:lpstr>
      <vt:lpstr>'C10'!Área_de_impresión</vt:lpstr>
      <vt:lpstr>'C11'!Área_de_impresión</vt:lpstr>
      <vt:lpstr>'C12'!Área_de_impresión</vt:lpstr>
      <vt:lpstr>'C13'!Área_de_impresión</vt:lpstr>
      <vt:lpstr>'C14'!Área_de_impresión</vt:lpstr>
      <vt:lpstr>'C15'!Área_de_impresión</vt:lpstr>
      <vt:lpstr>'C16'!Área_de_impresión</vt:lpstr>
      <vt:lpstr>'C17'!Área_de_impresión</vt:lpstr>
      <vt:lpstr>'C18'!Área_de_impresión</vt:lpstr>
      <vt:lpstr>'C19'!Área_de_impresión</vt:lpstr>
      <vt:lpstr>'C2'!Área_de_impresión</vt:lpstr>
      <vt:lpstr>'C20'!Área_de_impresión</vt:lpstr>
      <vt:lpstr>'C21'!Área_de_impresión</vt:lpstr>
      <vt:lpstr>'C22'!Área_de_impresión</vt:lpstr>
      <vt:lpstr>'C23'!Área_de_impresión</vt:lpstr>
      <vt:lpstr>'C24'!Área_de_impresión</vt:lpstr>
      <vt:lpstr>'C25'!Área_de_impresión</vt:lpstr>
      <vt:lpstr>'C26'!Área_de_impresión</vt:lpstr>
      <vt:lpstr>'C27'!Área_de_impresión</vt:lpstr>
      <vt:lpstr>'C28'!Área_de_impresión</vt:lpstr>
      <vt:lpstr>'C29'!Área_de_impresión</vt:lpstr>
      <vt:lpstr>'C3'!Área_de_impresión</vt:lpstr>
      <vt:lpstr>'C30'!Área_de_impresión</vt:lpstr>
      <vt:lpstr>'C31'!Área_de_impresión</vt:lpstr>
      <vt:lpstr>'C32'!Área_de_impresión</vt:lpstr>
      <vt:lpstr>'C33'!Área_de_impresión</vt:lpstr>
      <vt:lpstr>'C34'!Área_de_impresión</vt:lpstr>
      <vt:lpstr>'C35'!Área_de_impresión</vt:lpstr>
      <vt:lpstr>'C36'!Área_de_impresión</vt:lpstr>
      <vt:lpstr>'C37'!Área_de_impresión</vt:lpstr>
      <vt:lpstr>'C38'!Área_de_impresión</vt:lpstr>
      <vt:lpstr>'C39'!Área_de_impresión</vt:lpstr>
      <vt:lpstr>'C4'!Área_de_impresión</vt:lpstr>
      <vt:lpstr>'C40'!Área_de_impresión</vt:lpstr>
      <vt:lpstr>'C41'!Área_de_impresión</vt:lpstr>
      <vt:lpstr>'C42'!Área_de_impresión</vt:lpstr>
      <vt:lpstr>'C43'!Área_de_impresión</vt:lpstr>
      <vt:lpstr>'C44'!Área_de_impresión</vt:lpstr>
      <vt:lpstr>'C45'!Área_de_impresión</vt:lpstr>
      <vt:lpstr>'C46'!Área_de_impresión</vt:lpstr>
      <vt:lpstr>'C47'!Área_de_impresión</vt:lpstr>
      <vt:lpstr>'C49'!Área_de_impresión</vt:lpstr>
      <vt:lpstr>'C5'!Área_de_impresión</vt:lpstr>
      <vt:lpstr>'C50'!Área_de_impresión</vt:lpstr>
      <vt:lpstr>'C51'!Área_de_impresión</vt:lpstr>
      <vt:lpstr>'C52'!Área_de_impresión</vt:lpstr>
      <vt:lpstr>'C53'!Área_de_impresión</vt:lpstr>
      <vt:lpstr>'C54'!Área_de_impresión</vt:lpstr>
      <vt:lpstr>'C55'!Área_de_impresión</vt:lpstr>
      <vt:lpstr>'C56'!Área_de_impresión</vt:lpstr>
      <vt:lpstr>'C57'!Área_de_impresión</vt:lpstr>
      <vt:lpstr>'C58'!Área_de_impresión</vt:lpstr>
      <vt:lpstr>'C59'!Área_de_impresión</vt:lpstr>
      <vt:lpstr>'C6'!Área_de_impresión</vt:lpstr>
      <vt:lpstr>'C60'!Área_de_impresión</vt:lpstr>
      <vt:lpstr>'C61'!Área_de_impresión</vt:lpstr>
      <vt:lpstr>'C62'!Área_de_impresión</vt:lpstr>
      <vt:lpstr>'C63'!Área_de_impresión</vt:lpstr>
      <vt:lpstr>'C64'!Área_de_impresión</vt:lpstr>
      <vt:lpstr>'C65'!Área_de_impresión</vt:lpstr>
      <vt:lpstr>'C66'!Área_de_impresión</vt:lpstr>
      <vt:lpstr>'C67'!Área_de_impresión</vt:lpstr>
      <vt:lpstr>'C68'!Área_de_impresión</vt:lpstr>
      <vt:lpstr>'C69'!Área_de_impresión</vt:lpstr>
      <vt:lpstr>'C7'!Área_de_impresión</vt:lpstr>
      <vt:lpstr>'C70'!Área_de_impresión</vt:lpstr>
      <vt:lpstr>'C71'!Área_de_impresión</vt:lpstr>
      <vt:lpstr>'C72'!Área_de_impresión</vt:lpstr>
      <vt:lpstr>'C73'!Área_de_impresión</vt:lpstr>
      <vt:lpstr>'C74'!Área_de_impresión</vt:lpstr>
      <vt:lpstr>'C75'!Área_de_impresión</vt:lpstr>
      <vt:lpstr>'C8'!Área_de_impresión</vt:lpstr>
      <vt:lpstr>'C9'!Área_de_impresión</vt:lpstr>
      <vt:lpstr>Colegios!Área_de_impresión</vt:lpstr>
      <vt:lpstr>'Colegios Académicos Diurnos'!Área_de_impresión</vt:lpstr>
      <vt:lpstr>'Colegios Académicos Nocturnos'!Área_de_impresión</vt:lpstr>
      <vt:lpstr>'Colegios Técnicos Diurnos'!Área_de_impresión</vt:lpstr>
      <vt:lpstr>'Colegios Técnicos Nocturnos'!Área_de_impresión</vt:lpstr>
      <vt:lpstr>Contenido!Área_de_impresión</vt:lpstr>
      <vt:lpstr>'Escuelas Nocturnas'!Área_de_impresión</vt:lpstr>
      <vt:lpstr>Funcionarios!Área_de_impresión</vt:lpstr>
      <vt:lpstr>'I y II Ciclos'!Área_de_impresión</vt:lpstr>
      <vt:lpstr>Portada!Área_de_impresión</vt:lpstr>
      <vt:lpstr>'Programa Aula Edad'!Área_de_impresión</vt:lpstr>
      <vt:lpstr>'Serie Histórica'!Área_de_impresión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JOSETTE RAMIREZ BARAHONA</dc:creator>
  <cp:keywords/>
  <dc:description/>
  <cp:lastModifiedBy>Mayra Quiros Jimenez</cp:lastModifiedBy>
  <cp:revision/>
  <dcterms:created xsi:type="dcterms:W3CDTF">2025-06-27T13:28:31Z</dcterms:created>
  <dcterms:modified xsi:type="dcterms:W3CDTF">2025-10-22T16:57:10Z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0x010100C801EC971B95E24A9AEAEED059930875</vt:lpwstr>
  </property>
</Properties>
</file>